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EVO-LIPTOV\Desktop\Cenníky\"/>
    </mc:Choice>
  </mc:AlternateContent>
  <bookViews>
    <workbookView xWindow="0" yWindow="0" windowWidth="21600" windowHeight="10215"/>
  </bookViews>
  <sheets>
    <sheet name="Ostatné" sheetId="1" r:id="rId1"/>
  </sheets>
  <definedNames>
    <definedName name="_xlnm.Print_Area" localSheetId="0">Ostatné!$A$1:$O$53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M9" i="1"/>
  <c r="H10" i="1"/>
  <c r="I10" i="1" s="1"/>
  <c r="M10" i="1"/>
  <c r="H11" i="1"/>
  <c r="I11" i="1" s="1"/>
  <c r="M11" i="1"/>
  <c r="H12" i="1"/>
  <c r="I12" i="1" s="1"/>
  <c r="M12" i="1"/>
  <c r="H13" i="1"/>
  <c r="I13" i="1" s="1"/>
  <c r="M13" i="1"/>
  <c r="H14" i="1"/>
  <c r="I14" i="1" s="1"/>
  <c r="M14" i="1"/>
  <c r="H15" i="1"/>
  <c r="I15" i="1" s="1"/>
  <c r="M15" i="1"/>
  <c r="H16" i="1"/>
  <c r="I16" i="1" s="1"/>
  <c r="M16" i="1"/>
  <c r="H17" i="1"/>
  <c r="I17" i="1" s="1"/>
  <c r="M17" i="1"/>
  <c r="H18" i="1"/>
  <c r="M18" i="1"/>
  <c r="H19" i="1"/>
  <c r="I19" i="1" s="1"/>
  <c r="M19" i="1"/>
  <c r="H20" i="1"/>
  <c r="K20" i="1" s="1"/>
  <c r="I20" i="1"/>
  <c r="M20" i="1"/>
  <c r="H21" i="1"/>
  <c r="I21" i="1" s="1"/>
  <c r="M21" i="1"/>
  <c r="H22" i="1"/>
  <c r="M22" i="1"/>
  <c r="H23" i="1"/>
  <c r="I23" i="1" s="1"/>
  <c r="K23" i="1"/>
  <c r="L23" i="1" s="1"/>
  <c r="M23" i="1"/>
  <c r="H24" i="1"/>
  <c r="I24" i="1" s="1"/>
  <c r="M24" i="1"/>
  <c r="H25" i="1"/>
  <c r="I25" i="1" s="1"/>
  <c r="M25" i="1"/>
  <c r="H26" i="1"/>
  <c r="M26" i="1"/>
  <c r="H27" i="1"/>
  <c r="I27" i="1" s="1"/>
  <c r="M27" i="1"/>
  <c r="H28" i="1"/>
  <c r="I28" i="1" s="1"/>
  <c r="M28" i="1"/>
  <c r="H29" i="1"/>
  <c r="I29" i="1" s="1"/>
  <c r="M29" i="1"/>
  <c r="H30" i="1"/>
  <c r="M30" i="1"/>
  <c r="H31" i="1"/>
  <c r="I31" i="1" s="1"/>
  <c r="M31" i="1"/>
  <c r="H32" i="1"/>
  <c r="I32" i="1" s="1"/>
  <c r="M32" i="1"/>
  <c r="H33" i="1"/>
  <c r="M33" i="1"/>
  <c r="H34" i="1"/>
  <c r="K34" i="1" s="1"/>
  <c r="M34" i="1"/>
  <c r="H35" i="1"/>
  <c r="I35" i="1" s="1"/>
  <c r="M35" i="1"/>
  <c r="H36" i="1"/>
  <c r="I36" i="1" s="1"/>
  <c r="M36" i="1"/>
  <c r="H37" i="1"/>
  <c r="M37" i="1"/>
  <c r="H38" i="1"/>
  <c r="I38" i="1" s="1"/>
  <c r="M38" i="1"/>
  <c r="H39" i="1"/>
  <c r="I39" i="1" s="1"/>
  <c r="M39" i="1"/>
  <c r="H40" i="1"/>
  <c r="I40" i="1" s="1"/>
  <c r="M40" i="1"/>
  <c r="H41" i="1"/>
  <c r="M41" i="1"/>
  <c r="H42" i="1"/>
  <c r="I42" i="1" s="1"/>
  <c r="M42" i="1"/>
  <c r="H43" i="1"/>
  <c r="I43" i="1" s="1"/>
  <c r="M43" i="1"/>
  <c r="H44" i="1"/>
  <c r="I44" i="1" s="1"/>
  <c r="M44" i="1"/>
  <c r="H45" i="1"/>
  <c r="M45" i="1"/>
  <c r="H46" i="1"/>
  <c r="I46" i="1" s="1"/>
  <c r="M46" i="1"/>
  <c r="H47" i="1"/>
  <c r="K47" i="1" s="1"/>
  <c r="L47" i="1" s="1"/>
  <c r="M47" i="1"/>
  <c r="H48" i="1"/>
  <c r="I48" i="1" s="1"/>
  <c r="M48" i="1"/>
  <c r="H49" i="1"/>
  <c r="M49" i="1"/>
  <c r="H50" i="1"/>
  <c r="K50" i="1" s="1"/>
  <c r="L50" i="1" s="1"/>
  <c r="M50" i="1"/>
  <c r="H51" i="1"/>
  <c r="I51" i="1" s="1"/>
  <c r="M51" i="1"/>
  <c r="H52" i="1"/>
  <c r="I52" i="1" s="1"/>
  <c r="M52" i="1"/>
  <c r="H53" i="1"/>
  <c r="M53" i="1"/>
  <c r="K24" i="1" l="1"/>
  <c r="L24" i="1" s="1"/>
  <c r="N50" i="1"/>
  <c r="O50" i="1" s="1"/>
  <c r="K43" i="1"/>
  <c r="I50" i="1"/>
  <c r="K27" i="1"/>
  <c r="L27" i="1" s="1"/>
  <c r="K46" i="1"/>
  <c r="L46" i="1" s="1"/>
  <c r="I34" i="1"/>
  <c r="I47" i="1"/>
  <c r="K39" i="1"/>
  <c r="N23" i="1"/>
  <c r="O23" i="1" s="1"/>
  <c r="L34" i="1"/>
  <c r="N34" i="1"/>
  <c r="O34" i="1" s="1"/>
  <c r="K42" i="1"/>
  <c r="L42" i="1" s="1"/>
  <c r="N27" i="1"/>
  <c r="O27" i="1" s="1"/>
  <c r="K19" i="1"/>
  <c r="L19" i="1" s="1"/>
  <c r="K16" i="1"/>
  <c r="L16" i="1" s="1"/>
  <c r="K51" i="1"/>
  <c r="L51" i="1" s="1"/>
  <c r="N47" i="1"/>
  <c r="O47" i="1" s="1"/>
  <c r="N46" i="1"/>
  <c r="O46" i="1" s="1"/>
  <c r="K38" i="1"/>
  <c r="K35" i="1"/>
  <c r="N35" i="1" s="1"/>
  <c r="O35" i="1" s="1"/>
  <c r="K31" i="1"/>
  <c r="K28" i="1"/>
  <c r="L28" i="1" s="1"/>
  <c r="K15" i="1"/>
  <c r="K12" i="1"/>
  <c r="L12" i="1" s="1"/>
  <c r="N24" i="1"/>
  <c r="O24" i="1" s="1"/>
  <c r="K11" i="1"/>
  <c r="I53" i="1"/>
  <c r="K53" i="1"/>
  <c r="L43" i="1"/>
  <c r="N43" i="1"/>
  <c r="O43" i="1" s="1"/>
  <c r="I26" i="1"/>
  <c r="K26" i="1"/>
  <c r="L26" i="1" s="1"/>
  <c r="L20" i="1"/>
  <c r="N20" i="1"/>
  <c r="O20" i="1" s="1"/>
  <c r="I41" i="1"/>
  <c r="K41" i="1"/>
  <c r="L41" i="1" s="1"/>
  <c r="I30" i="1"/>
  <c r="K30" i="1"/>
  <c r="L30" i="1" s="1"/>
  <c r="I18" i="1"/>
  <c r="K18" i="1"/>
  <c r="L18" i="1" s="1"/>
  <c r="I45" i="1"/>
  <c r="K45" i="1"/>
  <c r="L45" i="1" s="1"/>
  <c r="L35" i="1"/>
  <c r="I22" i="1"/>
  <c r="K22" i="1"/>
  <c r="L22" i="1" s="1"/>
  <c r="I37" i="1"/>
  <c r="K37" i="1"/>
  <c r="L37" i="1" s="1"/>
  <c r="I49" i="1"/>
  <c r="K49" i="1"/>
  <c r="L49" i="1" s="1"/>
  <c r="L39" i="1"/>
  <c r="N39" i="1"/>
  <c r="O39" i="1" s="1"/>
  <c r="I33" i="1"/>
  <c r="K33" i="1"/>
  <c r="L33" i="1" s="1"/>
  <c r="N26" i="1"/>
  <c r="O26" i="1" s="1"/>
  <c r="N16" i="1"/>
  <c r="O16" i="1" s="1"/>
  <c r="K52" i="1"/>
  <c r="L52" i="1" s="1"/>
  <c r="K48" i="1"/>
  <c r="L48" i="1" s="1"/>
  <c r="K44" i="1"/>
  <c r="L44" i="1" s="1"/>
  <c r="K40" i="1"/>
  <c r="L40" i="1" s="1"/>
  <c r="K36" i="1"/>
  <c r="L36" i="1" s="1"/>
  <c r="K32" i="1"/>
  <c r="L32" i="1" s="1"/>
  <c r="K29" i="1"/>
  <c r="L29" i="1" s="1"/>
  <c r="K25" i="1"/>
  <c r="L25" i="1" s="1"/>
  <c r="K21" i="1"/>
  <c r="L21" i="1" s="1"/>
  <c r="K17" i="1"/>
  <c r="L17" i="1" s="1"/>
  <c r="K13" i="1"/>
  <c r="L13" i="1" s="1"/>
  <c r="N12" i="1"/>
  <c r="O12" i="1" s="1"/>
  <c r="K9" i="1"/>
  <c r="L9" i="1" s="1"/>
  <c r="K14" i="1"/>
  <c r="L14" i="1" s="1"/>
  <c r="K10" i="1"/>
  <c r="L10" i="1" s="1"/>
  <c r="N30" i="1" l="1"/>
  <c r="O30" i="1" s="1"/>
  <c r="N28" i="1"/>
  <c r="O28" i="1" s="1"/>
  <c r="N14" i="1"/>
  <c r="O14" i="1" s="1"/>
  <c r="L31" i="1"/>
  <c r="N31" i="1"/>
  <c r="O31" i="1" s="1"/>
  <c r="N37" i="1"/>
  <c r="O37" i="1" s="1"/>
  <c r="L38" i="1"/>
  <c r="N38" i="1"/>
  <c r="O38" i="1" s="1"/>
  <c r="N51" i="1"/>
  <c r="O51" i="1" s="1"/>
  <c r="N41" i="1"/>
  <c r="O41" i="1" s="1"/>
  <c r="N9" i="1"/>
  <c r="O9" i="1" s="1"/>
  <c r="N33" i="1"/>
  <c r="O33" i="1" s="1"/>
  <c r="N52" i="1"/>
  <c r="O52" i="1" s="1"/>
  <c r="L15" i="1"/>
  <c r="N15" i="1"/>
  <c r="O15" i="1" s="1"/>
  <c r="N19" i="1"/>
  <c r="O19" i="1" s="1"/>
  <c r="N42" i="1"/>
  <c r="O42" i="1" s="1"/>
  <c r="N36" i="1"/>
  <c r="O36" i="1" s="1"/>
  <c r="L11" i="1"/>
  <c r="N11" i="1"/>
  <c r="O11" i="1" s="1"/>
  <c r="N17" i="1"/>
  <c r="O17" i="1" s="1"/>
  <c r="N10" i="1"/>
  <c r="O10" i="1" s="1"/>
  <c r="N29" i="1"/>
  <c r="O29" i="1" s="1"/>
  <c r="N49" i="1"/>
  <c r="O49" i="1" s="1"/>
  <c r="N48" i="1"/>
  <c r="O48" i="1" s="1"/>
  <c r="N22" i="1"/>
  <c r="O22" i="1" s="1"/>
  <c r="L53" i="1"/>
  <c r="N53" i="1"/>
  <c r="O53" i="1" s="1"/>
  <c r="N21" i="1"/>
  <c r="O21" i="1" s="1"/>
  <c r="N44" i="1"/>
  <c r="O44" i="1" s="1"/>
  <c r="N40" i="1"/>
  <c r="O40" i="1" s="1"/>
  <c r="N18" i="1"/>
  <c r="O18" i="1" s="1"/>
  <c r="N13" i="1"/>
  <c r="O13" i="1" s="1"/>
  <c r="N25" i="1"/>
  <c r="O25" i="1" s="1"/>
  <c r="N45" i="1"/>
  <c r="O45" i="1" s="1"/>
  <c r="N32" i="1"/>
  <c r="O32" i="1" s="1"/>
</calcChain>
</file>

<file path=xl/sharedStrings.xml><?xml version="1.0" encoding="utf-8"?>
<sst xmlns="http://schemas.openxmlformats.org/spreadsheetml/2006/main" count="201" uniqueCount="44">
  <si>
    <t>x</t>
  </si>
  <si>
    <t>Orech Country</t>
  </si>
  <si>
    <t>Plávajúca podlaha</t>
  </si>
  <si>
    <t>Orech Bishop</t>
  </si>
  <si>
    <t>Čerešňa</t>
  </si>
  <si>
    <t>Buk</t>
  </si>
  <si>
    <t>Smrek</t>
  </si>
  <si>
    <t>Dlážkovica</t>
  </si>
  <si>
    <t>Červený smrek</t>
  </si>
  <si>
    <t>Rombus - obklad</t>
  </si>
  <si>
    <t>Podkladový hranol - ter. doska</t>
  </si>
  <si>
    <t>Terasová doska</t>
  </si>
  <si>
    <t>Severský smrek</t>
  </si>
  <si>
    <t>Zrubový obklad</t>
  </si>
  <si>
    <t>Perodrážka - obklad A/B</t>
  </si>
  <si>
    <t>Perodrážka soft - obklad A/B</t>
  </si>
  <si>
    <t>Perodrážka - obklad B/C</t>
  </si>
  <si>
    <t>Kalibrovaná</t>
  </si>
  <si>
    <t>Smrek - strešná lata</t>
  </si>
  <si>
    <t>Plotovka</t>
  </si>
  <si>
    <t>Smreková doska</t>
  </si>
  <si>
    <t>Hoblovaná</t>
  </si>
  <si>
    <t>Omietaná</t>
  </si>
  <si>
    <t>Cena za m2 s DPH</t>
  </si>
  <si>
    <t>Cena za m2 bez DPH</t>
  </si>
  <si>
    <t>Plocha         v m2</t>
  </si>
  <si>
    <t>Cena za kus s DPH</t>
  </si>
  <si>
    <t>Cena za kus bez DPH</t>
  </si>
  <si>
    <t>Cena za m3 bez DPH</t>
  </si>
  <si>
    <t>Počet kusov v m3</t>
  </si>
  <si>
    <t>Objem v m3
1 ks</t>
  </si>
  <si>
    <t>Rozmer</t>
  </si>
  <si>
    <t>Druh</t>
  </si>
  <si>
    <t xml:space="preserve">Názov </t>
  </si>
  <si>
    <t>0905 462 117</t>
  </si>
  <si>
    <t>IČ DPH: SK2121327956</t>
  </si>
  <si>
    <t>Zodpovedný vedúci : Slavomír KRAJČÍR</t>
  </si>
  <si>
    <t>DIČ: 2121327956</t>
  </si>
  <si>
    <t>IČO: 53255909</t>
  </si>
  <si>
    <r>
      <t xml:space="preserve">  </t>
    </r>
    <r>
      <rPr>
        <b/>
        <sz val="14"/>
        <rFont val="Arial"/>
        <family val="2"/>
        <charset val="238"/>
      </rPr>
      <t>Prevádzka  L.MIKULÁŠ</t>
    </r>
    <r>
      <rPr>
        <b/>
        <sz val="12"/>
        <rFont val="Arial"/>
        <family val="2"/>
        <charset val="238"/>
      </rPr>
      <t xml:space="preserve">  – </t>
    </r>
    <r>
      <rPr>
        <sz val="12"/>
        <rFont val="Arial"/>
        <family val="2"/>
        <charset val="238"/>
      </rPr>
      <t xml:space="preserve"> ul. 1. mája 1849</t>
    </r>
  </si>
  <si>
    <t xml:space="preserve">  </t>
  </si>
  <si>
    <r>
      <t>DREVO-LIPTOV, s.r.o.,</t>
    </r>
    <r>
      <rPr>
        <u/>
        <sz val="16"/>
        <rFont val="Arial"/>
        <family val="2"/>
        <charset val="238"/>
      </rPr>
      <t xml:space="preserve"> </t>
    </r>
    <r>
      <rPr>
        <u/>
        <sz val="14"/>
        <rFont val="Arial"/>
        <family val="2"/>
        <charset val="238"/>
      </rPr>
      <t>Ulica pod Sečnom 433/2, 032 03 Liptovský Ján</t>
    </r>
  </si>
  <si>
    <t>Cenník reziva - sušené omietané nehoblované a hoblované rezivo</t>
  </si>
  <si>
    <t>Platnosť od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</si>
</sst>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Times New Roman"/>
      <family val="1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u/>
      <sz val="16"/>
      <name val="Arial"/>
      <family val="2"/>
      <charset val="238"/>
    </font>
    <font>
      <u/>
      <sz val="16"/>
      <name val="Arial"/>
      <family val="2"/>
      <charset val="238"/>
    </font>
    <font>
      <u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2" fontId="2" fillId="0" borderId="1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Border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/>
    <xf numFmtId="2" fontId="0" fillId="0" borderId="0" xfId="0" applyNumberFormat="1"/>
    <xf numFmtId="0" fontId="9" fillId="0" borderId="0" xfId="0" applyFont="1" applyAlignment="1">
      <alignment horizontal="left" indent="11"/>
    </xf>
    <xf numFmtId="0" fontId="10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12" fillId="0" borderId="0" xfId="0" applyFont="1" applyAlignment="1">
      <alignment horizontal="center"/>
    </xf>
    <xf numFmtId="0" fontId="14" fillId="0" borderId="0" xfId="0" applyFont="1" applyAlignment="1"/>
    <xf numFmtId="0" fontId="1" fillId="0" borderId="0" xfId="0" applyFont="1" applyAlignment="1">
      <alignment horizontal="left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zoomScaleSheetLayoutView="100" workbookViewId="0">
      <pane ySplit="8" topLeftCell="A20" activePane="bottomLeft" state="frozen"/>
      <selection pane="bottomLeft" activeCell="A32" sqref="A32:XFD51"/>
    </sheetView>
  </sheetViews>
  <sheetFormatPr defaultRowHeight="15.75" x14ac:dyDescent="0.25"/>
  <cols>
    <col min="1" max="1" width="26.140625" style="4" customWidth="1"/>
    <col min="2" max="2" width="16.42578125" style="3" customWidth="1"/>
    <col min="3" max="3" width="5.140625" style="3" customWidth="1"/>
    <col min="4" max="4" width="3.5703125" style="3" customWidth="1"/>
    <col min="5" max="5" width="6.140625" style="3" customWidth="1"/>
    <col min="6" max="6" width="3.5703125" style="3" customWidth="1"/>
    <col min="7" max="7" width="8.28515625" style="3" customWidth="1"/>
    <col min="8" max="8" width="13.140625" style="3" customWidth="1"/>
    <col min="9" max="12" width="10.5703125" style="3" customWidth="1"/>
    <col min="13" max="15" width="10.5703125" style="2" customWidth="1"/>
    <col min="16" max="18" width="9.140625" style="1"/>
  </cols>
  <sheetData>
    <row r="1" spans="1:18" ht="20.25" x14ac:dyDescent="0.3">
      <c r="A1" s="64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58"/>
      <c r="Q1"/>
      <c r="R1"/>
    </row>
    <row r="2" spans="1:18" ht="15" customHeight="1" x14ac:dyDescent="0.25">
      <c r="A2" s="1" t="s">
        <v>40</v>
      </c>
      <c r="B2" s="1"/>
      <c r="C2" s="1"/>
      <c r="D2" s="1"/>
      <c r="E2" s="1"/>
      <c r="F2" s="1"/>
      <c r="G2" s="57"/>
      <c r="H2" s="66"/>
      <c r="I2" s="66"/>
      <c r="J2" s="66"/>
      <c r="K2" s="66"/>
      <c r="L2" s="66"/>
      <c r="M2" s="56"/>
      <c r="N2" s="56"/>
      <c r="O2" s="56"/>
      <c r="P2" s="55"/>
      <c r="Q2"/>
      <c r="R2"/>
    </row>
    <row r="3" spans="1:18" ht="18" x14ac:dyDescent="0.25">
      <c r="A3" s="67" t="s">
        <v>39</v>
      </c>
      <c r="B3" s="67"/>
      <c r="C3" s="67"/>
      <c r="D3" s="67"/>
      <c r="E3" s="67"/>
      <c r="F3" s="67"/>
      <c r="G3" s="67"/>
      <c r="H3" s="67"/>
      <c r="I3" s="1"/>
      <c r="J3" s="1"/>
      <c r="K3" s="54"/>
      <c r="L3" s="54"/>
      <c r="M3" s="70" t="s">
        <v>38</v>
      </c>
      <c r="N3" s="70"/>
      <c r="O3" s="54"/>
      <c r="P3" s="52"/>
      <c r="Q3"/>
      <c r="R3"/>
    </row>
    <row r="4" spans="1:18" ht="15.75" customHeight="1" x14ac:dyDescent="0.25">
      <c r="A4" s="5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9" t="s">
        <v>37</v>
      </c>
      <c r="N4" s="59"/>
      <c r="O4" s="1"/>
      <c r="P4" s="52"/>
      <c r="Q4"/>
      <c r="R4"/>
    </row>
    <row r="5" spans="1:18" ht="18" x14ac:dyDescent="0.25">
      <c r="A5" s="68" t="s">
        <v>36</v>
      </c>
      <c r="B5" s="68"/>
      <c r="C5" s="68"/>
      <c r="D5" s="68"/>
      <c r="E5" s="68"/>
      <c r="F5" s="68"/>
      <c r="G5" s="68"/>
      <c r="H5" s="68"/>
      <c r="I5" s="68"/>
      <c r="J5" s="68"/>
      <c r="K5" s="1"/>
      <c r="L5" s="1"/>
      <c r="M5" s="59" t="s">
        <v>35</v>
      </c>
      <c r="N5" s="59"/>
      <c r="O5" s="59"/>
      <c r="P5" s="52"/>
      <c r="Q5"/>
      <c r="R5"/>
    </row>
    <row r="6" spans="1:18" ht="41.25" customHeight="1" x14ac:dyDescent="0.3">
      <c r="A6" s="69" t="s">
        <v>42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51"/>
      <c r="Q6"/>
      <c r="R6"/>
    </row>
    <row r="7" spans="1:18" ht="24" customHeight="1" thickBot="1" x14ac:dyDescent="0.3">
      <c r="A7" s="63" t="s">
        <v>34</v>
      </c>
      <c r="B7" s="63"/>
      <c r="C7" s="50"/>
      <c r="D7" s="50"/>
      <c r="E7" s="50"/>
      <c r="F7" s="50"/>
      <c r="G7" s="49"/>
      <c r="H7" s="49"/>
      <c r="I7" s="48"/>
      <c r="J7" s="48"/>
      <c r="K7" s="48"/>
      <c r="L7" s="48"/>
      <c r="M7" s="65" t="s">
        <v>43</v>
      </c>
      <c r="N7" s="65"/>
      <c r="O7" s="65"/>
      <c r="P7" s="47"/>
      <c r="Q7"/>
      <c r="R7"/>
    </row>
    <row r="8" spans="1:18" ht="50.25" customHeight="1" thickBot="1" x14ac:dyDescent="0.3">
      <c r="A8" s="46" t="s">
        <v>33</v>
      </c>
      <c r="B8" s="45" t="s">
        <v>32</v>
      </c>
      <c r="C8" s="60" t="s">
        <v>31</v>
      </c>
      <c r="D8" s="61"/>
      <c r="E8" s="61"/>
      <c r="F8" s="61"/>
      <c r="G8" s="62"/>
      <c r="H8" s="45" t="s">
        <v>30</v>
      </c>
      <c r="I8" s="45" t="s">
        <v>29</v>
      </c>
      <c r="J8" s="45" t="s">
        <v>28</v>
      </c>
      <c r="K8" s="45" t="s">
        <v>27</v>
      </c>
      <c r="L8" s="45" t="s">
        <v>26</v>
      </c>
      <c r="M8" s="45" t="s">
        <v>25</v>
      </c>
      <c r="N8" s="45" t="s">
        <v>24</v>
      </c>
      <c r="O8" s="44" t="s">
        <v>23</v>
      </c>
    </row>
    <row r="9" spans="1:18" ht="21" customHeight="1" x14ac:dyDescent="0.25">
      <c r="A9" s="43" t="s">
        <v>20</v>
      </c>
      <c r="B9" s="26" t="s">
        <v>22</v>
      </c>
      <c r="C9" s="26">
        <v>22</v>
      </c>
      <c r="D9" s="26" t="s">
        <v>0</v>
      </c>
      <c r="E9" s="26">
        <v>95</v>
      </c>
      <c r="F9" s="26" t="s">
        <v>0</v>
      </c>
      <c r="G9" s="26">
        <v>4000</v>
      </c>
      <c r="H9" s="17">
        <f t="shared" ref="H9:H31" si="0">((C9*E9)*G9)/1000000000</f>
        <v>8.3599999999999994E-3</v>
      </c>
      <c r="I9" s="13">
        <f t="shared" ref="I9:I31" si="1">1/H9</f>
        <v>119.61722488038278</v>
      </c>
      <c r="J9" s="16">
        <v>345</v>
      </c>
      <c r="K9" s="13">
        <f t="shared" ref="K9:K31" si="2">H9*J9</f>
        <v>2.8841999999999999</v>
      </c>
      <c r="L9" s="15">
        <f t="shared" ref="L9:L31" si="3">K9*1.2</f>
        <v>3.4610399999999997</v>
      </c>
      <c r="M9" s="13">
        <f t="shared" ref="M9:M31" si="4">(E9*G9)/1000000</f>
        <v>0.38</v>
      </c>
      <c r="N9" s="13">
        <f t="shared" ref="N9:N31" si="5">(1/M9)*K9</f>
        <v>7.59</v>
      </c>
      <c r="O9" s="12">
        <f t="shared" ref="O9:O31" si="6">N9*1.2</f>
        <v>9.1079999999999988</v>
      </c>
    </row>
    <row r="10" spans="1:18" ht="21" customHeight="1" x14ac:dyDescent="0.25">
      <c r="A10" s="43" t="s">
        <v>20</v>
      </c>
      <c r="B10" s="26" t="s">
        <v>22</v>
      </c>
      <c r="C10" s="26">
        <v>22</v>
      </c>
      <c r="D10" s="26" t="s">
        <v>0</v>
      </c>
      <c r="E10" s="26">
        <v>125</v>
      </c>
      <c r="F10" s="26" t="s">
        <v>0</v>
      </c>
      <c r="G10" s="26">
        <v>4000</v>
      </c>
      <c r="H10" s="17">
        <f t="shared" si="0"/>
        <v>1.0999999999999999E-2</v>
      </c>
      <c r="I10" s="13">
        <f t="shared" si="1"/>
        <v>90.909090909090921</v>
      </c>
      <c r="J10" s="16">
        <v>345</v>
      </c>
      <c r="K10" s="13">
        <f t="shared" si="2"/>
        <v>3.7949999999999999</v>
      </c>
      <c r="L10" s="15">
        <f t="shared" si="3"/>
        <v>4.5539999999999994</v>
      </c>
      <c r="M10" s="13">
        <f t="shared" si="4"/>
        <v>0.5</v>
      </c>
      <c r="N10" s="13">
        <f t="shared" si="5"/>
        <v>7.59</v>
      </c>
      <c r="O10" s="12">
        <f t="shared" si="6"/>
        <v>9.1079999999999988</v>
      </c>
    </row>
    <row r="11" spans="1:18" ht="21" customHeight="1" x14ac:dyDescent="0.25">
      <c r="A11" s="43" t="s">
        <v>20</v>
      </c>
      <c r="B11" s="26" t="s">
        <v>22</v>
      </c>
      <c r="C11" s="26">
        <v>22</v>
      </c>
      <c r="D11" s="26" t="s">
        <v>0</v>
      </c>
      <c r="E11" s="26">
        <v>150</v>
      </c>
      <c r="F11" s="26" t="s">
        <v>0</v>
      </c>
      <c r="G11" s="26">
        <v>4000</v>
      </c>
      <c r="H11" s="17">
        <f t="shared" si="0"/>
        <v>1.32E-2</v>
      </c>
      <c r="I11" s="13">
        <f t="shared" si="1"/>
        <v>75.757575757575765</v>
      </c>
      <c r="J11" s="16">
        <v>432</v>
      </c>
      <c r="K11" s="13">
        <f t="shared" si="2"/>
        <v>5.7023999999999999</v>
      </c>
      <c r="L11" s="15">
        <f t="shared" si="3"/>
        <v>6.8428800000000001</v>
      </c>
      <c r="M11" s="13">
        <f t="shared" si="4"/>
        <v>0.6</v>
      </c>
      <c r="N11" s="13">
        <f t="shared" si="5"/>
        <v>9.5039999999999996</v>
      </c>
      <c r="O11" s="12">
        <f t="shared" si="6"/>
        <v>11.4048</v>
      </c>
    </row>
    <row r="12" spans="1:18" ht="21" customHeight="1" x14ac:dyDescent="0.25">
      <c r="A12" s="43" t="s">
        <v>20</v>
      </c>
      <c r="B12" s="26" t="s">
        <v>22</v>
      </c>
      <c r="C12" s="26">
        <v>22</v>
      </c>
      <c r="D12" s="26" t="s">
        <v>0</v>
      </c>
      <c r="E12" s="26">
        <v>180</v>
      </c>
      <c r="F12" s="26" t="s">
        <v>0</v>
      </c>
      <c r="G12" s="26">
        <v>3600</v>
      </c>
      <c r="H12" s="17">
        <f t="shared" si="0"/>
        <v>1.4256E-2</v>
      </c>
      <c r="I12" s="13">
        <f t="shared" si="1"/>
        <v>70.145903479236821</v>
      </c>
      <c r="J12" s="16">
        <v>399</v>
      </c>
      <c r="K12" s="13">
        <f t="shared" si="2"/>
        <v>5.6881439999999994</v>
      </c>
      <c r="L12" s="15">
        <f t="shared" si="3"/>
        <v>6.8257727999999993</v>
      </c>
      <c r="M12" s="13">
        <f t="shared" si="4"/>
        <v>0.64800000000000002</v>
      </c>
      <c r="N12" s="13">
        <f t="shared" si="5"/>
        <v>8.7779999999999987</v>
      </c>
      <c r="O12" s="12">
        <f t="shared" si="6"/>
        <v>10.533599999999998</v>
      </c>
    </row>
    <row r="13" spans="1:18" ht="21" customHeight="1" x14ac:dyDescent="0.25">
      <c r="A13" s="41" t="s">
        <v>20</v>
      </c>
      <c r="B13" s="16" t="s">
        <v>22</v>
      </c>
      <c r="C13" s="16">
        <v>27</v>
      </c>
      <c r="D13" s="16" t="s">
        <v>0</v>
      </c>
      <c r="E13" s="16">
        <v>200</v>
      </c>
      <c r="F13" s="16" t="s">
        <v>0</v>
      </c>
      <c r="G13" s="16">
        <v>4000</v>
      </c>
      <c r="H13" s="17">
        <f t="shared" si="0"/>
        <v>2.1600000000000001E-2</v>
      </c>
      <c r="I13" s="13">
        <f t="shared" si="1"/>
        <v>46.296296296296291</v>
      </c>
      <c r="J13" s="16">
        <v>399</v>
      </c>
      <c r="K13" s="13">
        <f t="shared" si="2"/>
        <v>8.6184000000000012</v>
      </c>
      <c r="L13" s="15">
        <f t="shared" si="3"/>
        <v>10.342080000000001</v>
      </c>
      <c r="M13" s="13">
        <f t="shared" si="4"/>
        <v>0.8</v>
      </c>
      <c r="N13" s="13">
        <f t="shared" si="5"/>
        <v>10.773000000000001</v>
      </c>
      <c r="O13" s="12">
        <f t="shared" si="6"/>
        <v>12.927600000000002</v>
      </c>
    </row>
    <row r="14" spans="1:18" ht="21" customHeight="1" x14ac:dyDescent="0.25">
      <c r="A14" s="41" t="s">
        <v>20</v>
      </c>
      <c r="B14" s="16" t="s">
        <v>22</v>
      </c>
      <c r="C14" s="16">
        <v>27</v>
      </c>
      <c r="D14" s="16" t="s">
        <v>0</v>
      </c>
      <c r="E14" s="16">
        <v>200</v>
      </c>
      <c r="F14" s="16" t="s">
        <v>0</v>
      </c>
      <c r="G14" s="16">
        <v>5000</v>
      </c>
      <c r="H14" s="17">
        <f t="shared" si="0"/>
        <v>2.7E-2</v>
      </c>
      <c r="I14" s="13">
        <f t="shared" si="1"/>
        <v>37.037037037037038</v>
      </c>
      <c r="J14" s="16">
        <v>432</v>
      </c>
      <c r="K14" s="13">
        <f t="shared" si="2"/>
        <v>11.664</v>
      </c>
      <c r="L14" s="15">
        <f t="shared" si="3"/>
        <v>13.996799999999999</v>
      </c>
      <c r="M14" s="13">
        <f t="shared" si="4"/>
        <v>1</v>
      </c>
      <c r="N14" s="13">
        <f t="shared" si="5"/>
        <v>11.664</v>
      </c>
      <c r="O14" s="12">
        <f t="shared" si="6"/>
        <v>13.996799999999999</v>
      </c>
    </row>
    <row r="15" spans="1:18" ht="21" customHeight="1" x14ac:dyDescent="0.25">
      <c r="A15" s="41" t="s">
        <v>20</v>
      </c>
      <c r="B15" s="16" t="s">
        <v>22</v>
      </c>
      <c r="C15" s="16">
        <v>36</v>
      </c>
      <c r="D15" s="16" t="s">
        <v>0</v>
      </c>
      <c r="E15" s="16">
        <v>175</v>
      </c>
      <c r="F15" s="16" t="s">
        <v>0</v>
      </c>
      <c r="G15" s="16">
        <v>4000</v>
      </c>
      <c r="H15" s="17">
        <f t="shared" si="0"/>
        <v>2.52E-2</v>
      </c>
      <c r="I15" s="13">
        <f t="shared" si="1"/>
        <v>39.682539682539684</v>
      </c>
      <c r="J15" s="16">
        <v>443</v>
      </c>
      <c r="K15" s="13">
        <f t="shared" si="2"/>
        <v>11.163600000000001</v>
      </c>
      <c r="L15" s="15">
        <f t="shared" si="3"/>
        <v>13.396320000000001</v>
      </c>
      <c r="M15" s="13">
        <f t="shared" si="4"/>
        <v>0.7</v>
      </c>
      <c r="N15" s="13">
        <f t="shared" si="5"/>
        <v>15.948</v>
      </c>
      <c r="O15" s="12">
        <f t="shared" si="6"/>
        <v>19.137599999999999</v>
      </c>
    </row>
    <row r="16" spans="1:18" ht="21" customHeight="1" x14ac:dyDescent="0.25">
      <c r="A16" s="41" t="s">
        <v>20</v>
      </c>
      <c r="B16" s="16" t="s">
        <v>22</v>
      </c>
      <c r="C16" s="16">
        <v>45</v>
      </c>
      <c r="D16" s="16" t="s">
        <v>0</v>
      </c>
      <c r="E16" s="16">
        <v>155</v>
      </c>
      <c r="F16" s="16" t="s">
        <v>0</v>
      </c>
      <c r="G16" s="16">
        <v>5000</v>
      </c>
      <c r="H16" s="17">
        <f t="shared" si="0"/>
        <v>3.4875000000000003E-2</v>
      </c>
      <c r="I16" s="13">
        <f t="shared" si="1"/>
        <v>28.673835125448026</v>
      </c>
      <c r="J16" s="16">
        <v>385</v>
      </c>
      <c r="K16" s="13">
        <f t="shared" si="2"/>
        <v>13.426875000000001</v>
      </c>
      <c r="L16" s="15">
        <f t="shared" si="3"/>
        <v>16.11225</v>
      </c>
      <c r="M16" s="13">
        <f t="shared" si="4"/>
        <v>0.77500000000000002</v>
      </c>
      <c r="N16" s="13">
        <f t="shared" si="5"/>
        <v>17.324999999999999</v>
      </c>
      <c r="O16" s="12">
        <f t="shared" si="6"/>
        <v>20.79</v>
      </c>
    </row>
    <row r="17" spans="1:15" ht="21" customHeight="1" x14ac:dyDescent="0.25">
      <c r="A17" s="41" t="s">
        <v>20</v>
      </c>
      <c r="B17" s="16" t="s">
        <v>22</v>
      </c>
      <c r="C17" s="16">
        <v>46</v>
      </c>
      <c r="D17" s="16" t="s">
        <v>0</v>
      </c>
      <c r="E17" s="16">
        <v>210</v>
      </c>
      <c r="F17" s="16" t="s">
        <v>0</v>
      </c>
      <c r="G17" s="16">
        <v>4000</v>
      </c>
      <c r="H17" s="17">
        <f t="shared" si="0"/>
        <v>3.8640000000000001E-2</v>
      </c>
      <c r="I17" s="13">
        <f t="shared" si="1"/>
        <v>25.879917184265011</v>
      </c>
      <c r="J17" s="16">
        <v>385</v>
      </c>
      <c r="K17" s="13">
        <f t="shared" si="2"/>
        <v>14.8764</v>
      </c>
      <c r="L17" s="15">
        <f t="shared" si="3"/>
        <v>17.851679999999998</v>
      </c>
      <c r="M17" s="13">
        <f t="shared" si="4"/>
        <v>0.84</v>
      </c>
      <c r="N17" s="13">
        <f t="shared" si="5"/>
        <v>17.71</v>
      </c>
      <c r="O17" s="12">
        <f t="shared" si="6"/>
        <v>21.251999999999999</v>
      </c>
    </row>
    <row r="18" spans="1:15" ht="21" customHeight="1" x14ac:dyDescent="0.25">
      <c r="A18" s="41" t="s">
        <v>20</v>
      </c>
      <c r="B18" s="16" t="s">
        <v>22</v>
      </c>
      <c r="C18" s="16">
        <v>46</v>
      </c>
      <c r="D18" s="16" t="s">
        <v>0</v>
      </c>
      <c r="E18" s="16">
        <v>215</v>
      </c>
      <c r="F18" s="16" t="s">
        <v>0</v>
      </c>
      <c r="G18" s="16">
        <v>3750</v>
      </c>
      <c r="H18" s="17">
        <f t="shared" si="0"/>
        <v>3.7087500000000002E-2</v>
      </c>
      <c r="I18" s="13">
        <f t="shared" si="1"/>
        <v>26.963262554769127</v>
      </c>
      <c r="J18" s="16">
        <v>385</v>
      </c>
      <c r="K18" s="13">
        <f t="shared" si="2"/>
        <v>14.2786875</v>
      </c>
      <c r="L18" s="15">
        <f t="shared" si="3"/>
        <v>17.134425</v>
      </c>
      <c r="M18" s="13">
        <f t="shared" si="4"/>
        <v>0.80625000000000002</v>
      </c>
      <c r="N18" s="13">
        <f t="shared" si="5"/>
        <v>17.71</v>
      </c>
      <c r="O18" s="12">
        <f t="shared" si="6"/>
        <v>21.251999999999999</v>
      </c>
    </row>
    <row r="19" spans="1:15" ht="21" customHeight="1" thickBot="1" x14ac:dyDescent="0.3">
      <c r="A19" s="40" t="s">
        <v>20</v>
      </c>
      <c r="B19" s="38" t="s">
        <v>22</v>
      </c>
      <c r="C19" s="38">
        <v>46</v>
      </c>
      <c r="D19" s="38" t="s">
        <v>0</v>
      </c>
      <c r="E19" s="38">
        <v>215</v>
      </c>
      <c r="F19" s="38" t="s">
        <v>0</v>
      </c>
      <c r="G19" s="9">
        <v>5000</v>
      </c>
      <c r="H19" s="10">
        <f t="shared" si="0"/>
        <v>4.9450000000000001E-2</v>
      </c>
      <c r="I19" s="6">
        <f t="shared" si="1"/>
        <v>20.222446916076844</v>
      </c>
      <c r="J19" s="9">
        <v>385</v>
      </c>
      <c r="K19" s="6">
        <f t="shared" si="2"/>
        <v>19.038250000000001</v>
      </c>
      <c r="L19" s="8">
        <f t="shared" si="3"/>
        <v>22.8459</v>
      </c>
      <c r="M19" s="6">
        <f t="shared" si="4"/>
        <v>1.075</v>
      </c>
      <c r="N19" s="6">
        <f t="shared" si="5"/>
        <v>17.71</v>
      </c>
      <c r="O19" s="5">
        <f t="shared" si="6"/>
        <v>21.251999999999999</v>
      </c>
    </row>
    <row r="20" spans="1:15" ht="21" customHeight="1" x14ac:dyDescent="0.25">
      <c r="A20" s="42" t="s">
        <v>20</v>
      </c>
      <c r="B20" s="23" t="s">
        <v>21</v>
      </c>
      <c r="C20" s="23">
        <v>18</v>
      </c>
      <c r="D20" s="23" t="s">
        <v>0</v>
      </c>
      <c r="E20" s="23">
        <v>145</v>
      </c>
      <c r="F20" s="23" t="s">
        <v>0</v>
      </c>
      <c r="G20" s="26">
        <v>4000</v>
      </c>
      <c r="H20" s="25">
        <f t="shared" si="0"/>
        <v>1.044E-2</v>
      </c>
      <c r="I20" s="20">
        <f t="shared" si="1"/>
        <v>95.785440613026822</v>
      </c>
      <c r="J20" s="26">
        <v>480</v>
      </c>
      <c r="K20" s="20">
        <f t="shared" si="2"/>
        <v>5.0111999999999997</v>
      </c>
      <c r="L20" s="22">
        <f t="shared" si="3"/>
        <v>6.0134399999999992</v>
      </c>
      <c r="M20" s="20">
        <f t="shared" si="4"/>
        <v>0.57999999999999996</v>
      </c>
      <c r="N20" s="20">
        <f t="shared" si="5"/>
        <v>8.64</v>
      </c>
      <c r="O20" s="19">
        <f t="shared" si="6"/>
        <v>10.368</v>
      </c>
    </row>
    <row r="21" spans="1:15" ht="21" customHeight="1" x14ac:dyDescent="0.25">
      <c r="A21" s="41" t="s">
        <v>20</v>
      </c>
      <c r="B21" s="16" t="s">
        <v>21</v>
      </c>
      <c r="C21" s="16">
        <v>24</v>
      </c>
      <c r="D21" s="16" t="s">
        <v>0</v>
      </c>
      <c r="E21" s="16">
        <v>146</v>
      </c>
      <c r="F21" s="16" t="s">
        <v>0</v>
      </c>
      <c r="G21" s="16">
        <v>3000</v>
      </c>
      <c r="H21" s="17">
        <f t="shared" si="0"/>
        <v>1.0512000000000001E-2</v>
      </c>
      <c r="I21" s="13">
        <f t="shared" si="1"/>
        <v>95.129375951293753</v>
      </c>
      <c r="J21" s="16">
        <v>630</v>
      </c>
      <c r="K21" s="13">
        <f t="shared" si="2"/>
        <v>6.62256</v>
      </c>
      <c r="L21" s="15">
        <f t="shared" si="3"/>
        <v>7.9470719999999995</v>
      </c>
      <c r="M21" s="13">
        <f t="shared" si="4"/>
        <v>0.438</v>
      </c>
      <c r="N21" s="13">
        <f t="shared" si="5"/>
        <v>15.120000000000001</v>
      </c>
      <c r="O21" s="12">
        <f t="shared" si="6"/>
        <v>18.144000000000002</v>
      </c>
    </row>
    <row r="22" spans="1:15" ht="21" customHeight="1" x14ac:dyDescent="0.25">
      <c r="A22" s="41" t="s">
        <v>20</v>
      </c>
      <c r="B22" s="16" t="s">
        <v>21</v>
      </c>
      <c r="C22" s="16">
        <v>25</v>
      </c>
      <c r="D22" s="16" t="s">
        <v>0</v>
      </c>
      <c r="E22" s="16">
        <v>100</v>
      </c>
      <c r="F22" s="16" t="s">
        <v>0</v>
      </c>
      <c r="G22" s="16">
        <v>4000</v>
      </c>
      <c r="H22" s="17">
        <f t="shared" si="0"/>
        <v>0.01</v>
      </c>
      <c r="I22" s="13">
        <f t="shared" si="1"/>
        <v>100</v>
      </c>
      <c r="J22" s="16">
        <v>630</v>
      </c>
      <c r="K22" s="13">
        <f t="shared" si="2"/>
        <v>6.3</v>
      </c>
      <c r="L22" s="15">
        <f t="shared" si="3"/>
        <v>7.56</v>
      </c>
      <c r="M22" s="13">
        <f t="shared" si="4"/>
        <v>0.4</v>
      </c>
      <c r="N22" s="13">
        <f t="shared" si="5"/>
        <v>15.75</v>
      </c>
      <c r="O22" s="12">
        <f t="shared" si="6"/>
        <v>18.899999999999999</v>
      </c>
    </row>
    <row r="23" spans="1:15" ht="21" customHeight="1" x14ac:dyDescent="0.25">
      <c r="A23" s="41" t="s">
        <v>20</v>
      </c>
      <c r="B23" s="16" t="s">
        <v>21</v>
      </c>
      <c r="C23" s="16">
        <v>25</v>
      </c>
      <c r="D23" s="16" t="s">
        <v>0</v>
      </c>
      <c r="E23" s="16">
        <v>110</v>
      </c>
      <c r="F23" s="16" t="s">
        <v>0</v>
      </c>
      <c r="G23" s="16">
        <v>4000</v>
      </c>
      <c r="H23" s="17">
        <f t="shared" si="0"/>
        <v>1.0999999999999999E-2</v>
      </c>
      <c r="I23" s="13">
        <f t="shared" si="1"/>
        <v>90.909090909090921</v>
      </c>
      <c r="J23" s="16">
        <v>630</v>
      </c>
      <c r="K23" s="13">
        <f t="shared" si="2"/>
        <v>6.93</v>
      </c>
      <c r="L23" s="15">
        <f t="shared" si="3"/>
        <v>8.3159999999999989</v>
      </c>
      <c r="M23" s="13">
        <f t="shared" si="4"/>
        <v>0.44</v>
      </c>
      <c r="N23" s="13">
        <f t="shared" si="5"/>
        <v>15.75</v>
      </c>
      <c r="O23" s="12">
        <f t="shared" si="6"/>
        <v>18.899999999999999</v>
      </c>
    </row>
    <row r="24" spans="1:15" ht="21" customHeight="1" x14ac:dyDescent="0.25">
      <c r="A24" s="41" t="s">
        <v>20</v>
      </c>
      <c r="B24" s="16" t="s">
        <v>21</v>
      </c>
      <c r="C24" s="16">
        <v>25</v>
      </c>
      <c r="D24" s="16" t="s">
        <v>0</v>
      </c>
      <c r="E24" s="16">
        <v>120</v>
      </c>
      <c r="F24" s="16" t="s">
        <v>0</v>
      </c>
      <c r="G24" s="16">
        <v>4000</v>
      </c>
      <c r="H24" s="17">
        <f t="shared" si="0"/>
        <v>1.2E-2</v>
      </c>
      <c r="I24" s="13">
        <f t="shared" si="1"/>
        <v>83.333333333333329</v>
      </c>
      <c r="J24" s="16">
        <v>630</v>
      </c>
      <c r="K24" s="13">
        <f t="shared" si="2"/>
        <v>7.5600000000000005</v>
      </c>
      <c r="L24" s="15">
        <f t="shared" si="3"/>
        <v>9.072000000000001</v>
      </c>
      <c r="M24" s="13">
        <f t="shared" si="4"/>
        <v>0.48</v>
      </c>
      <c r="N24" s="13">
        <f t="shared" si="5"/>
        <v>15.750000000000002</v>
      </c>
      <c r="O24" s="12">
        <f t="shared" si="6"/>
        <v>18.900000000000002</v>
      </c>
    </row>
    <row r="25" spans="1:15" ht="21" customHeight="1" x14ac:dyDescent="0.25">
      <c r="A25" s="41" t="s">
        <v>20</v>
      </c>
      <c r="B25" s="16" t="s">
        <v>21</v>
      </c>
      <c r="C25" s="16">
        <v>25</v>
      </c>
      <c r="D25" s="16" t="s">
        <v>0</v>
      </c>
      <c r="E25" s="16">
        <v>140</v>
      </c>
      <c r="F25" s="16" t="s">
        <v>0</v>
      </c>
      <c r="G25" s="16">
        <v>4000</v>
      </c>
      <c r="H25" s="17">
        <f t="shared" si="0"/>
        <v>1.4E-2</v>
      </c>
      <c r="I25" s="13">
        <f t="shared" si="1"/>
        <v>71.428571428571431</v>
      </c>
      <c r="J25" s="16">
        <v>630</v>
      </c>
      <c r="K25" s="13">
        <f t="shared" si="2"/>
        <v>8.82</v>
      </c>
      <c r="L25" s="15">
        <f t="shared" si="3"/>
        <v>10.584</v>
      </c>
      <c r="M25" s="13">
        <f t="shared" si="4"/>
        <v>0.56000000000000005</v>
      </c>
      <c r="N25" s="13">
        <f t="shared" si="5"/>
        <v>15.75</v>
      </c>
      <c r="O25" s="12">
        <f t="shared" si="6"/>
        <v>18.899999999999999</v>
      </c>
    </row>
    <row r="26" spans="1:15" ht="21" customHeight="1" x14ac:dyDescent="0.25">
      <c r="A26" s="41" t="s">
        <v>20</v>
      </c>
      <c r="B26" s="16" t="s">
        <v>21</v>
      </c>
      <c r="C26" s="16">
        <v>25</v>
      </c>
      <c r="D26" s="16" t="s">
        <v>0</v>
      </c>
      <c r="E26" s="16">
        <v>170</v>
      </c>
      <c r="F26" s="16" t="s">
        <v>0</v>
      </c>
      <c r="G26" s="16">
        <v>4000</v>
      </c>
      <c r="H26" s="17">
        <f t="shared" si="0"/>
        <v>1.7000000000000001E-2</v>
      </c>
      <c r="I26" s="13">
        <f t="shared" si="1"/>
        <v>58.823529411764703</v>
      </c>
      <c r="J26" s="16">
        <v>630</v>
      </c>
      <c r="K26" s="13">
        <f t="shared" si="2"/>
        <v>10.71</v>
      </c>
      <c r="L26" s="15">
        <f t="shared" si="3"/>
        <v>12.852</v>
      </c>
      <c r="M26" s="13">
        <f t="shared" si="4"/>
        <v>0.68</v>
      </c>
      <c r="N26" s="13">
        <f t="shared" si="5"/>
        <v>15.75</v>
      </c>
      <c r="O26" s="12">
        <f t="shared" si="6"/>
        <v>18.899999999999999</v>
      </c>
    </row>
    <row r="27" spans="1:15" ht="21" customHeight="1" x14ac:dyDescent="0.25">
      <c r="A27" s="40" t="s">
        <v>20</v>
      </c>
      <c r="B27" s="38" t="s">
        <v>21</v>
      </c>
      <c r="C27" s="38">
        <v>25</v>
      </c>
      <c r="D27" s="38" t="s">
        <v>0</v>
      </c>
      <c r="E27" s="38">
        <v>225</v>
      </c>
      <c r="F27" s="38" t="s">
        <v>0</v>
      </c>
      <c r="G27" s="38">
        <v>4000</v>
      </c>
      <c r="H27" s="39">
        <f t="shared" si="0"/>
        <v>2.2499999999999999E-2</v>
      </c>
      <c r="I27" s="13">
        <f t="shared" si="1"/>
        <v>44.444444444444443</v>
      </c>
      <c r="J27" s="38">
        <v>630</v>
      </c>
      <c r="K27" s="36">
        <f t="shared" si="2"/>
        <v>14.174999999999999</v>
      </c>
      <c r="L27" s="37">
        <f t="shared" si="3"/>
        <v>17.009999999999998</v>
      </c>
      <c r="M27" s="36">
        <f t="shared" si="4"/>
        <v>0.9</v>
      </c>
      <c r="N27" s="36">
        <f t="shared" si="5"/>
        <v>15.75</v>
      </c>
      <c r="O27" s="35">
        <f t="shared" si="6"/>
        <v>18.899999999999999</v>
      </c>
    </row>
    <row r="28" spans="1:15" ht="21" customHeight="1" thickBot="1" x14ac:dyDescent="0.3">
      <c r="A28" s="40" t="s">
        <v>20</v>
      </c>
      <c r="B28" s="38" t="s">
        <v>21</v>
      </c>
      <c r="C28" s="38">
        <v>25</v>
      </c>
      <c r="D28" s="38" t="s">
        <v>0</v>
      </c>
      <c r="E28" s="38">
        <v>225</v>
      </c>
      <c r="F28" s="38" t="s">
        <v>0</v>
      </c>
      <c r="G28" s="38">
        <v>5000</v>
      </c>
      <c r="H28" s="39">
        <f t="shared" si="0"/>
        <v>2.8125000000000001E-2</v>
      </c>
      <c r="I28" s="13">
        <f t="shared" si="1"/>
        <v>35.555555555555557</v>
      </c>
      <c r="J28" s="38">
        <v>685</v>
      </c>
      <c r="K28" s="36">
        <f t="shared" si="2"/>
        <v>19.265625</v>
      </c>
      <c r="L28" s="37">
        <f t="shared" si="3"/>
        <v>23.118749999999999</v>
      </c>
      <c r="M28" s="36">
        <f t="shared" si="4"/>
        <v>1.125</v>
      </c>
      <c r="N28" s="36">
        <f t="shared" si="5"/>
        <v>17.125</v>
      </c>
      <c r="O28" s="35">
        <f t="shared" si="6"/>
        <v>20.55</v>
      </c>
    </row>
    <row r="29" spans="1:15" ht="21" customHeight="1" x14ac:dyDescent="0.25">
      <c r="A29" s="33" t="s">
        <v>20</v>
      </c>
      <c r="B29" s="23" t="s">
        <v>19</v>
      </c>
      <c r="C29" s="23">
        <v>18</v>
      </c>
      <c r="D29" s="23" t="s">
        <v>0</v>
      </c>
      <c r="E29" s="23">
        <v>95</v>
      </c>
      <c r="F29" s="23" t="s">
        <v>0</v>
      </c>
      <c r="G29" s="23">
        <v>4000</v>
      </c>
      <c r="H29" s="32">
        <f t="shared" si="0"/>
        <v>6.8399999999999997E-3</v>
      </c>
      <c r="I29" s="24">
        <f t="shared" si="1"/>
        <v>146.19883040935673</v>
      </c>
      <c r="J29" s="23">
        <v>480</v>
      </c>
      <c r="K29" s="24">
        <f t="shared" si="2"/>
        <v>3.2831999999999999</v>
      </c>
      <c r="L29" s="31">
        <f t="shared" si="3"/>
        <v>3.9398399999999998</v>
      </c>
      <c r="M29" s="24">
        <f t="shared" si="4"/>
        <v>0.38</v>
      </c>
      <c r="N29" s="24">
        <f t="shared" si="5"/>
        <v>8.64</v>
      </c>
      <c r="O29" s="30">
        <f t="shared" si="6"/>
        <v>10.368</v>
      </c>
    </row>
    <row r="30" spans="1:15" ht="21" customHeight="1" thickBot="1" x14ac:dyDescent="0.3">
      <c r="A30" s="34" t="s">
        <v>20</v>
      </c>
      <c r="B30" s="9" t="s">
        <v>19</v>
      </c>
      <c r="C30" s="9">
        <v>18</v>
      </c>
      <c r="D30" s="9" t="s">
        <v>0</v>
      </c>
      <c r="E30" s="9">
        <v>145</v>
      </c>
      <c r="F30" s="9" t="s">
        <v>0</v>
      </c>
      <c r="G30" s="9">
        <v>4000</v>
      </c>
      <c r="H30" s="10">
        <f t="shared" si="0"/>
        <v>1.044E-2</v>
      </c>
      <c r="I30" s="6">
        <f t="shared" si="1"/>
        <v>95.785440613026822</v>
      </c>
      <c r="J30" s="9">
        <v>480</v>
      </c>
      <c r="K30" s="6">
        <f t="shared" si="2"/>
        <v>5.0111999999999997</v>
      </c>
      <c r="L30" s="8">
        <f t="shared" si="3"/>
        <v>6.0134399999999992</v>
      </c>
      <c r="M30" s="6">
        <f t="shared" si="4"/>
        <v>0.57999999999999996</v>
      </c>
      <c r="N30" s="6">
        <f t="shared" si="5"/>
        <v>8.64</v>
      </c>
      <c r="O30" s="5">
        <f t="shared" si="6"/>
        <v>10.368</v>
      </c>
    </row>
    <row r="31" spans="1:15" ht="21" customHeight="1" x14ac:dyDescent="0.25">
      <c r="A31" s="33" t="s">
        <v>18</v>
      </c>
      <c r="B31" s="23" t="s">
        <v>17</v>
      </c>
      <c r="C31" s="23">
        <v>40</v>
      </c>
      <c r="D31" s="23" t="s">
        <v>0</v>
      </c>
      <c r="E31" s="23">
        <v>50</v>
      </c>
      <c r="F31" s="23" t="s">
        <v>0</v>
      </c>
      <c r="G31" s="23">
        <v>5000</v>
      </c>
      <c r="H31" s="32">
        <f t="shared" si="0"/>
        <v>0.01</v>
      </c>
      <c r="I31" s="24">
        <f t="shared" si="1"/>
        <v>100</v>
      </c>
      <c r="J31" s="23">
        <v>385</v>
      </c>
      <c r="K31" s="24">
        <f t="shared" si="2"/>
        <v>3.85</v>
      </c>
      <c r="L31" s="31">
        <f t="shared" si="3"/>
        <v>4.62</v>
      </c>
      <c r="M31" s="24">
        <f t="shared" si="4"/>
        <v>0.25</v>
      </c>
      <c r="N31" s="24">
        <f t="shared" si="5"/>
        <v>15.4</v>
      </c>
      <c r="O31" s="30">
        <f t="shared" si="6"/>
        <v>18.48</v>
      </c>
    </row>
    <row r="32" spans="1:15" ht="21" customHeight="1" x14ac:dyDescent="0.25">
      <c r="A32" s="18" t="s">
        <v>14</v>
      </c>
      <c r="B32" s="16" t="s">
        <v>6</v>
      </c>
      <c r="C32" s="16">
        <v>15</v>
      </c>
      <c r="D32" s="16" t="s">
        <v>0</v>
      </c>
      <c r="E32" s="16">
        <v>121</v>
      </c>
      <c r="F32" s="16" t="s">
        <v>0</v>
      </c>
      <c r="G32" s="16">
        <v>4000</v>
      </c>
      <c r="H32" s="17">
        <f t="shared" ref="H32:H52" si="7">((C32*E32)*G32)/1000000000</f>
        <v>7.26E-3</v>
      </c>
      <c r="I32" s="13">
        <f t="shared" ref="I32:I52" si="8">1/H32</f>
        <v>137.74104683195591</v>
      </c>
      <c r="J32" s="16">
        <v>545</v>
      </c>
      <c r="K32" s="13">
        <f t="shared" ref="K32:K52" si="9">H32*J32</f>
        <v>3.9567000000000001</v>
      </c>
      <c r="L32" s="15">
        <f t="shared" ref="L32:L52" si="10">K32*1.2</f>
        <v>4.7480399999999996</v>
      </c>
      <c r="M32" s="14">
        <f t="shared" ref="M32:M53" si="11">(E32*G32)/1000000</f>
        <v>0.48399999999999999</v>
      </c>
      <c r="N32" s="13">
        <f t="shared" ref="N32:N52" si="12">(1/M32)*K32</f>
        <v>8.1750000000000007</v>
      </c>
      <c r="O32" s="12">
        <f t="shared" ref="O32:O52" si="13">N32*1.2</f>
        <v>9.81</v>
      </c>
    </row>
    <row r="33" spans="1:15" ht="21" customHeight="1" x14ac:dyDescent="0.25">
      <c r="A33" s="18" t="s">
        <v>14</v>
      </c>
      <c r="B33" s="16" t="s">
        <v>6</v>
      </c>
      <c r="C33" s="16">
        <v>15</v>
      </c>
      <c r="D33" s="16" t="s">
        <v>0</v>
      </c>
      <c r="E33" s="16">
        <v>121</v>
      </c>
      <c r="F33" s="16" t="s">
        <v>0</v>
      </c>
      <c r="G33" s="16">
        <v>5000</v>
      </c>
      <c r="H33" s="17">
        <f t="shared" si="7"/>
        <v>9.0749999999999997E-3</v>
      </c>
      <c r="I33" s="13">
        <f t="shared" si="8"/>
        <v>110.19283746556474</v>
      </c>
      <c r="J33" s="16">
        <v>545</v>
      </c>
      <c r="K33" s="13">
        <f t="shared" si="9"/>
        <v>4.945875</v>
      </c>
      <c r="L33" s="15">
        <f t="shared" si="10"/>
        <v>5.9350499999999995</v>
      </c>
      <c r="M33" s="14">
        <f t="shared" si="11"/>
        <v>0.60499999999999998</v>
      </c>
      <c r="N33" s="13">
        <f t="shared" si="12"/>
        <v>8.1750000000000007</v>
      </c>
      <c r="O33" s="12">
        <f t="shared" si="13"/>
        <v>9.81</v>
      </c>
    </row>
    <row r="34" spans="1:15" ht="21" customHeight="1" x14ac:dyDescent="0.25">
      <c r="A34" s="18" t="s">
        <v>14</v>
      </c>
      <c r="B34" s="16" t="s">
        <v>6</v>
      </c>
      <c r="C34" s="16">
        <v>19</v>
      </c>
      <c r="D34" s="16" t="s">
        <v>0</v>
      </c>
      <c r="E34" s="16">
        <v>121</v>
      </c>
      <c r="F34" s="16" t="s">
        <v>0</v>
      </c>
      <c r="G34" s="16">
        <v>5000</v>
      </c>
      <c r="H34" s="17">
        <f t="shared" si="7"/>
        <v>1.1495E-2</v>
      </c>
      <c r="I34" s="13">
        <f t="shared" si="8"/>
        <v>86.994345367551105</v>
      </c>
      <c r="J34" s="16">
        <v>545</v>
      </c>
      <c r="K34" s="13">
        <f t="shared" si="9"/>
        <v>6.2647750000000002</v>
      </c>
      <c r="L34" s="15">
        <f t="shared" si="10"/>
        <v>7.5177300000000002</v>
      </c>
      <c r="M34" s="14">
        <f t="shared" si="11"/>
        <v>0.60499999999999998</v>
      </c>
      <c r="N34" s="13">
        <f t="shared" si="12"/>
        <v>10.355</v>
      </c>
      <c r="O34" s="12">
        <f t="shared" si="13"/>
        <v>12.426</v>
      </c>
    </row>
    <row r="35" spans="1:15" ht="21" customHeight="1" x14ac:dyDescent="0.25">
      <c r="A35" s="18" t="s">
        <v>14</v>
      </c>
      <c r="B35" s="16" t="s">
        <v>6</v>
      </c>
      <c r="C35" s="16">
        <v>19</v>
      </c>
      <c r="D35" s="16" t="s">
        <v>0</v>
      </c>
      <c r="E35" s="16">
        <v>146</v>
      </c>
      <c r="F35" s="16" t="s">
        <v>0</v>
      </c>
      <c r="G35" s="16">
        <v>4000</v>
      </c>
      <c r="H35" s="17">
        <f t="shared" si="7"/>
        <v>1.1096E-2</v>
      </c>
      <c r="I35" s="13">
        <f t="shared" si="8"/>
        <v>90.122566690699358</v>
      </c>
      <c r="J35" s="16">
        <v>545</v>
      </c>
      <c r="K35" s="13">
        <f t="shared" si="9"/>
        <v>6.04732</v>
      </c>
      <c r="L35" s="15">
        <f t="shared" si="10"/>
        <v>7.2567839999999997</v>
      </c>
      <c r="M35" s="14">
        <f t="shared" si="11"/>
        <v>0.58399999999999996</v>
      </c>
      <c r="N35" s="13">
        <f t="shared" si="12"/>
        <v>10.355</v>
      </c>
      <c r="O35" s="12">
        <f t="shared" si="13"/>
        <v>12.426</v>
      </c>
    </row>
    <row r="36" spans="1:15" ht="21" customHeight="1" x14ac:dyDescent="0.25">
      <c r="A36" s="18" t="s">
        <v>14</v>
      </c>
      <c r="B36" s="16" t="s">
        <v>6</v>
      </c>
      <c r="C36" s="16">
        <v>19</v>
      </c>
      <c r="D36" s="16" t="s">
        <v>0</v>
      </c>
      <c r="E36" s="16">
        <v>146</v>
      </c>
      <c r="F36" s="16" t="s">
        <v>0</v>
      </c>
      <c r="G36" s="16">
        <v>5000</v>
      </c>
      <c r="H36" s="17">
        <f t="shared" si="7"/>
        <v>1.387E-2</v>
      </c>
      <c r="I36" s="13">
        <f t="shared" si="8"/>
        <v>72.098053352559475</v>
      </c>
      <c r="J36" s="16">
        <v>545</v>
      </c>
      <c r="K36" s="13">
        <f t="shared" si="9"/>
        <v>7.5591499999999998</v>
      </c>
      <c r="L36" s="15">
        <f t="shared" si="10"/>
        <v>9.0709799999999987</v>
      </c>
      <c r="M36" s="14">
        <f t="shared" si="11"/>
        <v>0.73</v>
      </c>
      <c r="N36" s="13">
        <f t="shared" si="12"/>
        <v>10.354999999999999</v>
      </c>
      <c r="O36" s="12">
        <f t="shared" si="13"/>
        <v>12.425999999999998</v>
      </c>
    </row>
    <row r="37" spans="1:15" ht="21" customHeight="1" x14ac:dyDescent="0.25">
      <c r="A37" s="18" t="s">
        <v>14</v>
      </c>
      <c r="B37" s="16" t="s">
        <v>6</v>
      </c>
      <c r="C37" s="16">
        <v>19</v>
      </c>
      <c r="D37" s="16" t="s">
        <v>0</v>
      </c>
      <c r="E37" s="16">
        <v>196</v>
      </c>
      <c r="F37" s="16" t="s">
        <v>0</v>
      </c>
      <c r="G37" s="16">
        <v>4000</v>
      </c>
      <c r="H37" s="17">
        <f t="shared" si="7"/>
        <v>1.4896E-2</v>
      </c>
      <c r="I37" s="13">
        <f t="shared" si="8"/>
        <v>67.132116004296464</v>
      </c>
      <c r="J37" s="16">
        <v>545</v>
      </c>
      <c r="K37" s="13">
        <f t="shared" si="9"/>
        <v>8.1183199999999989</v>
      </c>
      <c r="L37" s="15">
        <f t="shared" si="10"/>
        <v>9.7419839999999986</v>
      </c>
      <c r="M37" s="14">
        <f t="shared" si="11"/>
        <v>0.78400000000000003</v>
      </c>
      <c r="N37" s="13">
        <f t="shared" si="12"/>
        <v>10.354999999999999</v>
      </c>
      <c r="O37" s="12">
        <f t="shared" si="13"/>
        <v>12.425999999999998</v>
      </c>
    </row>
    <row r="38" spans="1:15" ht="21" customHeight="1" x14ac:dyDescent="0.25">
      <c r="A38" s="18" t="s">
        <v>14</v>
      </c>
      <c r="B38" s="16" t="s">
        <v>6</v>
      </c>
      <c r="C38" s="16">
        <v>19</v>
      </c>
      <c r="D38" s="16" t="s">
        <v>0</v>
      </c>
      <c r="E38" s="16">
        <v>196</v>
      </c>
      <c r="F38" s="16" t="s">
        <v>0</v>
      </c>
      <c r="G38" s="16">
        <v>5000</v>
      </c>
      <c r="H38" s="17">
        <f t="shared" si="7"/>
        <v>1.8620000000000001E-2</v>
      </c>
      <c r="I38" s="13">
        <f t="shared" si="8"/>
        <v>53.705692803437159</v>
      </c>
      <c r="J38" s="16">
        <v>545</v>
      </c>
      <c r="K38" s="13">
        <f t="shared" si="9"/>
        <v>10.1479</v>
      </c>
      <c r="L38" s="15">
        <f t="shared" si="10"/>
        <v>12.177479999999999</v>
      </c>
      <c r="M38" s="14">
        <f t="shared" si="11"/>
        <v>0.98</v>
      </c>
      <c r="N38" s="13">
        <f t="shared" si="12"/>
        <v>10.355</v>
      </c>
      <c r="O38" s="12">
        <f t="shared" si="13"/>
        <v>12.426</v>
      </c>
    </row>
    <row r="39" spans="1:15" ht="21" customHeight="1" x14ac:dyDescent="0.25">
      <c r="A39" s="18" t="s">
        <v>16</v>
      </c>
      <c r="B39" s="16" t="s">
        <v>6</v>
      </c>
      <c r="C39" s="16">
        <v>19</v>
      </c>
      <c r="D39" s="16" t="s">
        <v>0</v>
      </c>
      <c r="E39" s="16">
        <v>196</v>
      </c>
      <c r="F39" s="16" t="s">
        <v>0</v>
      </c>
      <c r="G39" s="16">
        <v>5000</v>
      </c>
      <c r="H39" s="17">
        <f t="shared" si="7"/>
        <v>1.8620000000000001E-2</v>
      </c>
      <c r="I39" s="13">
        <f t="shared" si="8"/>
        <v>53.705692803437159</v>
      </c>
      <c r="J39" s="16">
        <v>400</v>
      </c>
      <c r="K39" s="13">
        <f t="shared" si="9"/>
        <v>7.4480000000000004</v>
      </c>
      <c r="L39" s="15">
        <f t="shared" si="10"/>
        <v>8.9375999999999998</v>
      </c>
      <c r="M39" s="14">
        <f t="shared" si="11"/>
        <v>0.98</v>
      </c>
      <c r="N39" s="13">
        <f t="shared" si="12"/>
        <v>7.6000000000000005</v>
      </c>
      <c r="O39" s="12">
        <f t="shared" si="13"/>
        <v>9.120000000000001</v>
      </c>
    </row>
    <row r="40" spans="1:15" ht="21" customHeight="1" x14ac:dyDescent="0.25">
      <c r="A40" s="18" t="s">
        <v>14</v>
      </c>
      <c r="B40" s="16" t="s">
        <v>6</v>
      </c>
      <c r="C40" s="16">
        <v>27</v>
      </c>
      <c r="D40" s="16" t="s">
        <v>0</v>
      </c>
      <c r="E40" s="16">
        <v>146</v>
      </c>
      <c r="F40" s="16" t="s">
        <v>0</v>
      </c>
      <c r="G40" s="16">
        <v>4000</v>
      </c>
      <c r="H40" s="17">
        <f t="shared" si="7"/>
        <v>1.5768000000000001E-2</v>
      </c>
      <c r="I40" s="13">
        <f t="shared" si="8"/>
        <v>63.419583967529171</v>
      </c>
      <c r="J40" s="16">
        <v>500</v>
      </c>
      <c r="K40" s="13">
        <f t="shared" si="9"/>
        <v>7.8840000000000003</v>
      </c>
      <c r="L40" s="15">
        <f t="shared" si="10"/>
        <v>9.4608000000000008</v>
      </c>
      <c r="M40" s="14">
        <f t="shared" si="11"/>
        <v>0.58399999999999996</v>
      </c>
      <c r="N40" s="13">
        <f t="shared" si="12"/>
        <v>13.500000000000002</v>
      </c>
      <c r="O40" s="12">
        <f t="shared" si="13"/>
        <v>16.200000000000003</v>
      </c>
    </row>
    <row r="41" spans="1:15" ht="21" customHeight="1" x14ac:dyDescent="0.25">
      <c r="A41" s="29" t="s">
        <v>15</v>
      </c>
      <c r="B41" s="16" t="s">
        <v>6</v>
      </c>
      <c r="C41" s="16">
        <v>19</v>
      </c>
      <c r="D41" s="16" t="s">
        <v>0</v>
      </c>
      <c r="E41" s="16">
        <v>146</v>
      </c>
      <c r="F41" s="16" t="s">
        <v>0</v>
      </c>
      <c r="G41" s="16">
        <v>5000</v>
      </c>
      <c r="H41" s="17">
        <f t="shared" si="7"/>
        <v>1.387E-2</v>
      </c>
      <c r="I41" s="13">
        <f t="shared" si="8"/>
        <v>72.098053352559475</v>
      </c>
      <c r="J41" s="16">
        <v>545</v>
      </c>
      <c r="K41" s="13">
        <f t="shared" si="9"/>
        <v>7.5591499999999998</v>
      </c>
      <c r="L41" s="15">
        <f t="shared" si="10"/>
        <v>9.0709799999999987</v>
      </c>
      <c r="M41" s="14">
        <f t="shared" si="11"/>
        <v>0.73</v>
      </c>
      <c r="N41" s="13">
        <f t="shared" si="12"/>
        <v>10.354999999999999</v>
      </c>
      <c r="O41" s="12">
        <f t="shared" si="13"/>
        <v>12.425999999999998</v>
      </c>
    </row>
    <row r="42" spans="1:15" ht="21" customHeight="1" x14ac:dyDescent="0.25">
      <c r="A42" s="18" t="s">
        <v>14</v>
      </c>
      <c r="B42" s="16" t="s">
        <v>6</v>
      </c>
      <c r="C42" s="16">
        <v>24</v>
      </c>
      <c r="D42" s="16" t="s">
        <v>0</v>
      </c>
      <c r="E42" s="16">
        <v>146</v>
      </c>
      <c r="F42" s="16" t="s">
        <v>0</v>
      </c>
      <c r="G42" s="16">
        <v>4000</v>
      </c>
      <c r="H42" s="17">
        <f t="shared" si="7"/>
        <v>1.4016000000000001E-2</v>
      </c>
      <c r="I42" s="13">
        <f t="shared" si="8"/>
        <v>71.347031963470315</v>
      </c>
      <c r="J42" s="16">
        <v>545</v>
      </c>
      <c r="K42" s="13">
        <f t="shared" si="9"/>
        <v>7.6387200000000002</v>
      </c>
      <c r="L42" s="15">
        <f t="shared" si="10"/>
        <v>9.1664639999999995</v>
      </c>
      <c r="M42" s="14">
        <f t="shared" si="11"/>
        <v>0.58399999999999996</v>
      </c>
      <c r="N42" s="13">
        <f t="shared" si="12"/>
        <v>13.080000000000002</v>
      </c>
      <c r="O42" s="12">
        <f t="shared" si="13"/>
        <v>15.696000000000002</v>
      </c>
    </row>
    <row r="43" spans="1:15" ht="21" customHeight="1" x14ac:dyDescent="0.25">
      <c r="A43" s="18" t="s">
        <v>14</v>
      </c>
      <c r="B43" s="16" t="s">
        <v>6</v>
      </c>
      <c r="C43" s="16">
        <v>24</v>
      </c>
      <c r="D43" s="16" t="s">
        <v>0</v>
      </c>
      <c r="E43" s="16">
        <v>146</v>
      </c>
      <c r="F43" s="16" t="s">
        <v>0</v>
      </c>
      <c r="G43" s="16">
        <v>5000</v>
      </c>
      <c r="H43" s="17">
        <f t="shared" si="7"/>
        <v>1.7520000000000001E-2</v>
      </c>
      <c r="I43" s="13">
        <f t="shared" si="8"/>
        <v>57.077625570776256</v>
      </c>
      <c r="J43" s="16">
        <v>545</v>
      </c>
      <c r="K43" s="13">
        <f t="shared" si="9"/>
        <v>9.5484000000000009</v>
      </c>
      <c r="L43" s="15">
        <f t="shared" si="10"/>
        <v>11.458080000000001</v>
      </c>
      <c r="M43" s="14">
        <f t="shared" si="11"/>
        <v>0.73</v>
      </c>
      <c r="N43" s="13">
        <f t="shared" si="12"/>
        <v>13.08</v>
      </c>
      <c r="O43" s="12">
        <f t="shared" si="13"/>
        <v>15.696</v>
      </c>
    </row>
    <row r="44" spans="1:15" ht="21" customHeight="1" x14ac:dyDescent="0.25">
      <c r="A44" s="18" t="s">
        <v>13</v>
      </c>
      <c r="B44" s="16" t="s">
        <v>12</v>
      </c>
      <c r="C44" s="16">
        <v>19</v>
      </c>
      <c r="D44" s="16" t="s">
        <v>0</v>
      </c>
      <c r="E44" s="16">
        <v>96</v>
      </c>
      <c r="F44" s="16" t="s">
        <v>0</v>
      </c>
      <c r="G44" s="16">
        <v>3300</v>
      </c>
      <c r="H44" s="17">
        <f t="shared" si="7"/>
        <v>6.0191999999999997E-3</v>
      </c>
      <c r="I44" s="13">
        <f t="shared" si="8"/>
        <v>166.13503455608719</v>
      </c>
      <c r="J44" s="16">
        <v>600</v>
      </c>
      <c r="K44" s="13">
        <f t="shared" si="9"/>
        <v>3.6115199999999996</v>
      </c>
      <c r="L44" s="15">
        <f t="shared" si="10"/>
        <v>4.333823999999999</v>
      </c>
      <c r="M44" s="14">
        <f t="shared" si="11"/>
        <v>0.31680000000000003</v>
      </c>
      <c r="N44" s="13">
        <f t="shared" si="12"/>
        <v>11.399999999999997</v>
      </c>
      <c r="O44" s="12">
        <f t="shared" si="13"/>
        <v>13.679999999999996</v>
      </c>
    </row>
    <row r="45" spans="1:15" ht="21" customHeight="1" x14ac:dyDescent="0.25">
      <c r="A45" s="18" t="s">
        <v>11</v>
      </c>
      <c r="B45" s="16" t="s">
        <v>8</v>
      </c>
      <c r="C45" s="16">
        <v>27</v>
      </c>
      <c r="D45" s="16" t="s">
        <v>0</v>
      </c>
      <c r="E45" s="16">
        <v>138</v>
      </c>
      <c r="F45" s="16" t="s">
        <v>0</v>
      </c>
      <c r="G45" s="16">
        <v>4000</v>
      </c>
      <c r="H45" s="17">
        <f t="shared" si="7"/>
        <v>1.4904000000000001E-2</v>
      </c>
      <c r="I45" s="13">
        <f t="shared" si="8"/>
        <v>67.096081588835204</v>
      </c>
      <c r="J45" s="16">
        <v>987</v>
      </c>
      <c r="K45" s="13">
        <f t="shared" si="9"/>
        <v>14.710248</v>
      </c>
      <c r="L45" s="15">
        <f t="shared" si="10"/>
        <v>17.652297600000001</v>
      </c>
      <c r="M45" s="14">
        <f t="shared" si="11"/>
        <v>0.55200000000000005</v>
      </c>
      <c r="N45" s="13">
        <f t="shared" si="12"/>
        <v>26.648999999999997</v>
      </c>
      <c r="O45" s="12">
        <f t="shared" si="13"/>
        <v>31.978799999999996</v>
      </c>
    </row>
    <row r="46" spans="1:15" ht="21" customHeight="1" x14ac:dyDescent="0.25">
      <c r="A46" s="28" t="s">
        <v>10</v>
      </c>
      <c r="B46" s="16" t="s">
        <v>8</v>
      </c>
      <c r="C46" s="16">
        <v>45</v>
      </c>
      <c r="D46" s="16" t="s">
        <v>0</v>
      </c>
      <c r="E46" s="16">
        <v>70</v>
      </c>
      <c r="F46" s="16" t="s">
        <v>0</v>
      </c>
      <c r="G46" s="16">
        <v>4000</v>
      </c>
      <c r="H46" s="17">
        <f t="shared" si="7"/>
        <v>1.26E-2</v>
      </c>
      <c r="I46" s="13">
        <f t="shared" si="8"/>
        <v>79.365079365079367</v>
      </c>
      <c r="J46" s="16">
        <v>957</v>
      </c>
      <c r="K46" s="13">
        <f t="shared" si="9"/>
        <v>12.058199999999999</v>
      </c>
      <c r="L46" s="15">
        <f t="shared" si="10"/>
        <v>14.469839999999998</v>
      </c>
      <c r="M46" s="14">
        <f t="shared" si="11"/>
        <v>0.28000000000000003</v>
      </c>
      <c r="N46" s="13">
        <f t="shared" si="12"/>
        <v>43.064999999999998</v>
      </c>
      <c r="O46" s="12">
        <f t="shared" si="13"/>
        <v>51.677999999999997</v>
      </c>
    </row>
    <row r="47" spans="1:15" ht="21" customHeight="1" x14ac:dyDescent="0.25">
      <c r="A47" s="18" t="s">
        <v>9</v>
      </c>
      <c r="B47" s="16" t="s">
        <v>8</v>
      </c>
      <c r="C47" s="16">
        <v>24</v>
      </c>
      <c r="D47" s="16" t="s">
        <v>0</v>
      </c>
      <c r="E47" s="16">
        <v>100</v>
      </c>
      <c r="F47" s="16" t="s">
        <v>0</v>
      </c>
      <c r="G47" s="16">
        <v>5000</v>
      </c>
      <c r="H47" s="17">
        <f t="shared" si="7"/>
        <v>1.2E-2</v>
      </c>
      <c r="I47" s="13">
        <f t="shared" si="8"/>
        <v>83.333333333333329</v>
      </c>
      <c r="J47" s="16">
        <v>1110</v>
      </c>
      <c r="K47" s="13">
        <f t="shared" si="9"/>
        <v>13.32</v>
      </c>
      <c r="L47" s="15">
        <f t="shared" si="10"/>
        <v>15.984</v>
      </c>
      <c r="M47" s="14">
        <f t="shared" si="11"/>
        <v>0.5</v>
      </c>
      <c r="N47" s="13">
        <f t="shared" si="12"/>
        <v>26.64</v>
      </c>
      <c r="O47" s="12">
        <f t="shared" si="13"/>
        <v>31.968</v>
      </c>
    </row>
    <row r="48" spans="1:15" ht="21" customHeight="1" x14ac:dyDescent="0.25">
      <c r="A48" s="18" t="s">
        <v>7</v>
      </c>
      <c r="B48" s="16" t="s">
        <v>6</v>
      </c>
      <c r="C48" s="16">
        <v>24</v>
      </c>
      <c r="D48" s="16" t="s">
        <v>0</v>
      </c>
      <c r="E48" s="16">
        <v>146</v>
      </c>
      <c r="F48" s="16" t="s">
        <v>0</v>
      </c>
      <c r="G48" s="16">
        <v>4000</v>
      </c>
      <c r="H48" s="17">
        <f t="shared" si="7"/>
        <v>1.4016000000000001E-2</v>
      </c>
      <c r="I48" s="13">
        <f t="shared" si="8"/>
        <v>71.347031963470315</v>
      </c>
      <c r="J48" s="16">
        <v>545</v>
      </c>
      <c r="K48" s="13">
        <f t="shared" si="9"/>
        <v>7.6387200000000002</v>
      </c>
      <c r="L48" s="15">
        <f t="shared" si="10"/>
        <v>9.1664639999999995</v>
      </c>
      <c r="M48" s="14">
        <f t="shared" si="11"/>
        <v>0.58399999999999996</v>
      </c>
      <c r="N48" s="13">
        <f t="shared" si="12"/>
        <v>13.080000000000002</v>
      </c>
      <c r="O48" s="12">
        <f t="shared" si="13"/>
        <v>15.696000000000002</v>
      </c>
    </row>
    <row r="49" spans="1:15" ht="21" customHeight="1" thickBot="1" x14ac:dyDescent="0.3">
      <c r="A49" s="11" t="s">
        <v>7</v>
      </c>
      <c r="B49" s="9" t="s">
        <v>6</v>
      </c>
      <c r="C49" s="9">
        <v>24</v>
      </c>
      <c r="D49" s="9" t="s">
        <v>0</v>
      </c>
      <c r="E49" s="9">
        <v>146</v>
      </c>
      <c r="F49" s="9" t="s">
        <v>0</v>
      </c>
      <c r="G49" s="9">
        <v>5000</v>
      </c>
      <c r="H49" s="10">
        <f t="shared" si="7"/>
        <v>1.7520000000000001E-2</v>
      </c>
      <c r="I49" s="6">
        <f t="shared" si="8"/>
        <v>57.077625570776256</v>
      </c>
      <c r="J49" s="9">
        <v>545</v>
      </c>
      <c r="K49" s="6">
        <f t="shared" si="9"/>
        <v>9.5484000000000009</v>
      </c>
      <c r="L49" s="8">
        <f t="shared" si="10"/>
        <v>11.458080000000001</v>
      </c>
      <c r="M49" s="7">
        <f t="shared" si="11"/>
        <v>0.73</v>
      </c>
      <c r="N49" s="6">
        <f t="shared" si="12"/>
        <v>13.08</v>
      </c>
      <c r="O49" s="5">
        <f t="shared" si="13"/>
        <v>15.696</v>
      </c>
    </row>
    <row r="50" spans="1:15" ht="21" customHeight="1" x14ac:dyDescent="0.25">
      <c r="A50" s="27" t="s">
        <v>2</v>
      </c>
      <c r="B50" s="26" t="s">
        <v>5</v>
      </c>
      <c r="C50" s="26">
        <v>15</v>
      </c>
      <c r="D50" s="26" t="s">
        <v>0</v>
      </c>
      <c r="E50" s="26">
        <v>205</v>
      </c>
      <c r="F50" s="26" t="s">
        <v>0</v>
      </c>
      <c r="G50" s="26">
        <v>2200</v>
      </c>
      <c r="H50" s="25">
        <f t="shared" si="7"/>
        <v>6.7650000000000002E-3</v>
      </c>
      <c r="I50" s="24">
        <f t="shared" si="8"/>
        <v>147.81966001478196</v>
      </c>
      <c r="J50" s="23">
        <v>1400</v>
      </c>
      <c r="K50" s="20">
        <f t="shared" si="9"/>
        <v>9.4710000000000001</v>
      </c>
      <c r="L50" s="22">
        <f t="shared" si="10"/>
        <v>11.3652</v>
      </c>
      <c r="M50" s="21">
        <f t="shared" si="11"/>
        <v>0.45100000000000001</v>
      </c>
      <c r="N50" s="20">
        <f t="shared" si="12"/>
        <v>21</v>
      </c>
      <c r="O50" s="19">
        <f t="shared" si="13"/>
        <v>25.2</v>
      </c>
    </row>
    <row r="51" spans="1:15" ht="21" customHeight="1" x14ac:dyDescent="0.25">
      <c r="A51" s="18" t="s">
        <v>2</v>
      </c>
      <c r="B51" s="16" t="s">
        <v>4</v>
      </c>
      <c r="C51" s="16">
        <v>14</v>
      </c>
      <c r="D51" s="16" t="s">
        <v>0</v>
      </c>
      <c r="E51" s="16">
        <v>190</v>
      </c>
      <c r="F51" s="16" t="s">
        <v>0</v>
      </c>
      <c r="G51" s="16">
        <v>2200</v>
      </c>
      <c r="H51" s="17">
        <f t="shared" si="7"/>
        <v>5.8520000000000004E-3</v>
      </c>
      <c r="I51" s="13">
        <f t="shared" si="8"/>
        <v>170.88174982911823</v>
      </c>
      <c r="J51" s="16">
        <v>1670</v>
      </c>
      <c r="K51" s="13">
        <f t="shared" si="9"/>
        <v>9.7728400000000004</v>
      </c>
      <c r="L51" s="15">
        <f t="shared" si="10"/>
        <v>11.727408</v>
      </c>
      <c r="M51" s="14">
        <f t="shared" si="11"/>
        <v>0.41799999999999998</v>
      </c>
      <c r="N51" s="13">
        <f t="shared" si="12"/>
        <v>23.380000000000003</v>
      </c>
      <c r="O51" s="12">
        <f t="shared" si="13"/>
        <v>28.056000000000001</v>
      </c>
    </row>
    <row r="52" spans="1:15" ht="21" customHeight="1" x14ac:dyDescent="0.25">
      <c r="A52" s="18" t="s">
        <v>2</v>
      </c>
      <c r="B52" s="16" t="s">
        <v>3</v>
      </c>
      <c r="C52" s="16">
        <v>15</v>
      </c>
      <c r="D52" s="16" t="s">
        <v>0</v>
      </c>
      <c r="E52" s="16">
        <v>205</v>
      </c>
      <c r="F52" s="16" t="s">
        <v>0</v>
      </c>
      <c r="G52" s="16">
        <v>2200</v>
      </c>
      <c r="H52" s="17">
        <f t="shared" si="7"/>
        <v>6.7650000000000002E-3</v>
      </c>
      <c r="I52" s="13">
        <f t="shared" si="8"/>
        <v>147.81966001478196</v>
      </c>
      <c r="J52" s="16">
        <v>4200</v>
      </c>
      <c r="K52" s="13">
        <f t="shared" si="9"/>
        <v>28.413</v>
      </c>
      <c r="L52" s="15">
        <f t="shared" si="10"/>
        <v>34.095599999999997</v>
      </c>
      <c r="M52" s="14">
        <f t="shared" si="11"/>
        <v>0.45100000000000001</v>
      </c>
      <c r="N52" s="13">
        <f t="shared" si="12"/>
        <v>63</v>
      </c>
      <c r="O52" s="12">
        <f t="shared" si="13"/>
        <v>75.599999999999994</v>
      </c>
    </row>
    <row r="53" spans="1:15" ht="21" customHeight="1" thickBot="1" x14ac:dyDescent="0.3">
      <c r="A53" s="11" t="s">
        <v>2</v>
      </c>
      <c r="B53" s="9" t="s">
        <v>1</v>
      </c>
      <c r="C53" s="9">
        <v>15</v>
      </c>
      <c r="D53" s="9" t="s">
        <v>0</v>
      </c>
      <c r="E53" s="9">
        <v>205</v>
      </c>
      <c r="F53" s="9" t="s">
        <v>0</v>
      </c>
      <c r="G53" s="9">
        <v>2200</v>
      </c>
      <c r="H53" s="10">
        <f t="shared" ref="H53:H84" si="14">((C53*E53)*G53)/1000000000</f>
        <v>6.7650000000000002E-3</v>
      </c>
      <c r="I53" s="6">
        <f t="shared" ref="I53:I84" si="15">1/H53</f>
        <v>147.81966001478196</v>
      </c>
      <c r="J53" s="9">
        <v>3870</v>
      </c>
      <c r="K53" s="6">
        <f t="shared" ref="K53:K84" si="16">H53*J53</f>
        <v>26.18055</v>
      </c>
      <c r="L53" s="8">
        <f t="shared" ref="L53:L84" si="17">K53*1.2</f>
        <v>31.41666</v>
      </c>
      <c r="M53" s="7">
        <f t="shared" si="11"/>
        <v>0.45100000000000001</v>
      </c>
      <c r="N53" s="6">
        <f t="shared" ref="N53:N84" si="18">(1/M53)*K53</f>
        <v>58.05</v>
      </c>
      <c r="O53" s="5">
        <f t="shared" ref="O53:O84" si="19">N53*1.2</f>
        <v>69.66</v>
      </c>
    </row>
  </sheetData>
  <mergeCells count="11">
    <mergeCell ref="M5:O5"/>
    <mergeCell ref="C8:G8"/>
    <mergeCell ref="A7:B7"/>
    <mergeCell ref="A1:O1"/>
    <mergeCell ref="M7:O7"/>
    <mergeCell ref="H2:L2"/>
    <mergeCell ref="A3:H3"/>
    <mergeCell ref="A5:J5"/>
    <mergeCell ref="A6:O6"/>
    <mergeCell ref="M3:N3"/>
    <mergeCell ref="M4:N4"/>
  </mergeCells>
  <pageMargins left="0.51181102362204722" right="0.51181102362204722" top="0.35433070866141736" bottom="0.35433070866141736" header="0.31496062992125984" footer="0.31496062992125984"/>
  <pageSetup paperSize="9" scale="52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Ostatné</vt:lpstr>
      <vt:lpstr>Ostatné!Oblasť_tlače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DREVO-LIPTOV</dc:creator>
  <cp:lastModifiedBy>DREVO-LIPTOV</cp:lastModifiedBy>
  <dcterms:created xsi:type="dcterms:W3CDTF">2024-10-14T06:44:24Z</dcterms:created>
  <dcterms:modified xsi:type="dcterms:W3CDTF">2024-10-14T06:52:02Z</dcterms:modified>
</cp:coreProperties>
</file>