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EVO-LIPTOV\Desktop\Cenníky\"/>
    </mc:Choice>
  </mc:AlternateContent>
  <bookViews>
    <workbookView xWindow="0" yWindow="0" windowWidth="21600" windowHeight="10215"/>
  </bookViews>
  <sheets>
    <sheet name="Škárovky" sheetId="1" r:id="rId1"/>
  </sheets>
  <definedNames>
    <definedName name="_xlnm.Print_Area" localSheetId="0">Škárovky!$A$1:$O$29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H29" i="1"/>
  <c r="K29" i="1" s="1"/>
  <c r="L29" i="1" s="1"/>
  <c r="M28" i="1"/>
  <c r="H28" i="1"/>
  <c r="M27" i="1"/>
  <c r="H27" i="1"/>
  <c r="K27" i="1" s="1"/>
  <c r="L27" i="1" s="1"/>
  <c r="M26" i="1"/>
  <c r="H26" i="1"/>
  <c r="I26" i="1" s="1"/>
  <c r="M25" i="1"/>
  <c r="N25" i="1" s="1"/>
  <c r="O25" i="1" s="1"/>
  <c r="I25" i="1"/>
  <c r="H25" i="1"/>
  <c r="K25" i="1" s="1"/>
  <c r="L25" i="1" s="1"/>
  <c r="M24" i="1"/>
  <c r="H24" i="1"/>
  <c r="M23" i="1"/>
  <c r="N23" i="1" s="1"/>
  <c r="O23" i="1" s="1"/>
  <c r="H23" i="1"/>
  <c r="K23" i="1" s="1"/>
  <c r="L23" i="1" s="1"/>
  <c r="M22" i="1"/>
  <c r="H22" i="1"/>
  <c r="I22" i="1" s="1"/>
  <c r="M21" i="1"/>
  <c r="H21" i="1"/>
  <c r="K21" i="1" s="1"/>
  <c r="L21" i="1" s="1"/>
  <c r="M20" i="1"/>
  <c r="H20" i="1"/>
  <c r="M19" i="1"/>
  <c r="H19" i="1"/>
  <c r="K19" i="1" s="1"/>
  <c r="L19" i="1" s="1"/>
  <c r="M18" i="1"/>
  <c r="H18" i="1"/>
  <c r="I18" i="1" s="1"/>
  <c r="N17" i="1"/>
  <c r="O17" i="1" s="1"/>
  <c r="M17" i="1"/>
  <c r="H17" i="1"/>
  <c r="K17" i="1" s="1"/>
  <c r="L17" i="1" s="1"/>
  <c r="M16" i="1"/>
  <c r="H16" i="1"/>
  <c r="M15" i="1"/>
  <c r="H15" i="1"/>
  <c r="K15" i="1" s="1"/>
  <c r="N15" i="1" s="1"/>
  <c r="O15" i="1" s="1"/>
  <c r="M14" i="1"/>
  <c r="H14" i="1"/>
  <c r="I14" i="1" s="1"/>
  <c r="M13" i="1"/>
  <c r="I13" i="1"/>
  <c r="H13" i="1"/>
  <c r="K13" i="1" s="1"/>
  <c r="L13" i="1" s="1"/>
  <c r="M12" i="1"/>
  <c r="H12" i="1"/>
  <c r="M11" i="1"/>
  <c r="H11" i="1"/>
  <c r="K11" i="1" s="1"/>
  <c r="N11" i="1" s="1"/>
  <c r="O11" i="1" s="1"/>
  <c r="M10" i="1"/>
  <c r="H10" i="1"/>
  <c r="I10" i="1" s="1"/>
  <c r="M9" i="1"/>
  <c r="H9" i="1"/>
  <c r="K9" i="1" s="1"/>
  <c r="L9" i="1" s="1"/>
  <c r="N9" i="1" l="1"/>
  <c r="O9" i="1" s="1"/>
  <c r="N27" i="1"/>
  <c r="O27" i="1" s="1"/>
  <c r="I29" i="1"/>
  <c r="K26" i="1"/>
  <c r="L26" i="1" s="1"/>
  <c r="I9" i="1"/>
  <c r="K10" i="1"/>
  <c r="L10" i="1" s="1"/>
  <c r="I11" i="1"/>
  <c r="I15" i="1"/>
  <c r="K22" i="1"/>
  <c r="L22" i="1" s="1"/>
  <c r="L11" i="1"/>
  <c r="K14" i="1"/>
  <c r="L14" i="1" s="1"/>
  <c r="I17" i="1"/>
  <c r="K18" i="1"/>
  <c r="L18" i="1" s="1"/>
  <c r="I21" i="1"/>
  <c r="N22" i="1"/>
  <c r="O22" i="1" s="1"/>
  <c r="K12" i="1"/>
  <c r="L12" i="1" s="1"/>
  <c r="I12" i="1"/>
  <c r="L15" i="1"/>
  <c r="N21" i="1"/>
  <c r="O21" i="1" s="1"/>
  <c r="K24" i="1"/>
  <c r="L24" i="1" s="1"/>
  <c r="I24" i="1"/>
  <c r="K20" i="1"/>
  <c r="L20" i="1" s="1"/>
  <c r="I20" i="1"/>
  <c r="N13" i="1"/>
  <c r="O13" i="1" s="1"/>
  <c r="N24" i="1"/>
  <c r="O24" i="1" s="1"/>
  <c r="K28" i="1"/>
  <c r="L28" i="1" s="1"/>
  <c r="I28" i="1"/>
  <c r="K16" i="1"/>
  <c r="L16" i="1" s="1"/>
  <c r="I16" i="1"/>
  <c r="N18" i="1"/>
  <c r="O18" i="1" s="1"/>
  <c r="N19" i="1"/>
  <c r="O19" i="1" s="1"/>
  <c r="N28" i="1"/>
  <c r="O28" i="1" s="1"/>
  <c r="N29" i="1"/>
  <c r="O29" i="1" s="1"/>
  <c r="I19" i="1"/>
  <c r="I23" i="1"/>
  <c r="I27" i="1"/>
  <c r="N26" i="1" l="1"/>
  <c r="O26" i="1" s="1"/>
  <c r="N12" i="1"/>
  <c r="O12" i="1" s="1"/>
  <c r="N14" i="1"/>
  <c r="O14" i="1" s="1"/>
  <c r="N16" i="1"/>
  <c r="O16" i="1" s="1"/>
  <c r="N10" i="1"/>
  <c r="O10" i="1" s="1"/>
  <c r="N20" i="1"/>
  <c r="O20" i="1" s="1"/>
</calcChain>
</file>

<file path=xl/sharedStrings.xml><?xml version="1.0" encoding="utf-8"?>
<sst xmlns="http://schemas.openxmlformats.org/spreadsheetml/2006/main" count="105" uniqueCount="27">
  <si>
    <r>
      <t>DREVO-LIPTOV, s.r.o.,</t>
    </r>
    <r>
      <rPr>
        <u/>
        <sz val="16"/>
        <rFont val="Arial"/>
        <family val="2"/>
        <charset val="238"/>
      </rPr>
      <t xml:space="preserve"> </t>
    </r>
    <r>
      <rPr>
        <u/>
        <sz val="14"/>
        <rFont val="Arial"/>
        <family val="2"/>
        <charset val="238"/>
      </rPr>
      <t>Ulica pod Sečnom 433/2, 032 03 Liptovský Ján</t>
    </r>
  </si>
  <si>
    <t xml:space="preserve">  </t>
  </si>
  <si>
    <r>
      <t xml:space="preserve">  </t>
    </r>
    <r>
      <rPr>
        <b/>
        <sz val="14"/>
        <rFont val="Arial"/>
        <family val="2"/>
        <charset val="238"/>
      </rPr>
      <t>Prevádzka  L.MIKULÁŠ</t>
    </r>
    <r>
      <rPr>
        <b/>
        <sz val="12"/>
        <rFont val="Arial"/>
        <family val="2"/>
        <charset val="238"/>
      </rPr>
      <t xml:space="preserve">  – </t>
    </r>
    <r>
      <rPr>
        <sz val="12"/>
        <rFont val="Arial"/>
        <family val="2"/>
        <charset val="238"/>
      </rPr>
      <t xml:space="preserve"> ul. 1. mája 1849</t>
    </r>
  </si>
  <si>
    <t>IČO: 53255909</t>
  </si>
  <si>
    <t>DIČ: 2121327956</t>
  </si>
  <si>
    <t>Zodpovedný vedúci : Slavomír KRAJČÍR</t>
  </si>
  <si>
    <t>IČ DPH: SK2121327956</t>
  </si>
  <si>
    <t>0905 462 117</t>
  </si>
  <si>
    <t xml:space="preserve">Názov </t>
  </si>
  <si>
    <t>Druh</t>
  </si>
  <si>
    <t>Rozmer</t>
  </si>
  <si>
    <t>Objem v m3
1 ks</t>
  </si>
  <si>
    <t>Počet kusov v m3</t>
  </si>
  <si>
    <t>Cena za m3 bez DPH</t>
  </si>
  <si>
    <t>Cena za kus bez DPH</t>
  </si>
  <si>
    <t>Cena za kus s DPH</t>
  </si>
  <si>
    <t>Plocha         v m2</t>
  </si>
  <si>
    <t>Cena za m2 bez DPH</t>
  </si>
  <si>
    <t>Cena za m2 s DPH</t>
  </si>
  <si>
    <t>x</t>
  </si>
  <si>
    <t>Škárovka A/B - DUB</t>
  </si>
  <si>
    <t>Priebežná</t>
  </si>
  <si>
    <t>Cink</t>
  </si>
  <si>
    <t>Škárovka A/B - Jaseň</t>
  </si>
  <si>
    <t>Škárovka A/B - Smrek</t>
  </si>
  <si>
    <t>Cenník reziva - škárovky</t>
  </si>
  <si>
    <t>Platnosť od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</si>
</sst>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u/>
      <sz val="16"/>
      <name val="Arial"/>
      <family val="2"/>
      <charset val="238"/>
    </font>
    <font>
      <u/>
      <sz val="14"/>
      <name val="Arial"/>
      <family val="2"/>
      <charset val="238"/>
    </font>
    <font>
      <b/>
      <u/>
      <sz val="16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2" fontId="0" fillId="0" borderId="0" xfId="0" applyNumberFormat="1"/>
    <xf numFmtId="0" fontId="11" fillId="0" borderId="0" xfId="0" applyFont="1" applyAlignment="1">
      <alignment horizontal="left" indent="1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165" fontId="15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12" xfId="0" applyFont="1" applyBorder="1" applyAlignment="1">
      <alignment horizontal="left"/>
    </xf>
    <xf numFmtId="165" fontId="15" fillId="0" borderId="13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Normal="100" zoomScaleSheetLayoutView="100" workbookViewId="0">
      <pane ySplit="8" topLeftCell="A9" activePane="bottomLeft" state="frozen"/>
      <selection pane="bottomLeft" activeCell="M8" sqref="M8"/>
    </sheetView>
  </sheetViews>
  <sheetFormatPr defaultRowHeight="15.75" x14ac:dyDescent="0.25"/>
  <cols>
    <col min="1" max="1" width="26.140625" style="48" customWidth="1"/>
    <col min="2" max="2" width="16.42578125" style="49" customWidth="1"/>
    <col min="3" max="3" width="5.140625" style="49" customWidth="1"/>
    <col min="4" max="4" width="3.5703125" style="49" customWidth="1"/>
    <col min="5" max="5" width="6.140625" style="49" customWidth="1"/>
    <col min="6" max="6" width="3.5703125" style="49" customWidth="1"/>
    <col min="7" max="7" width="8.28515625" style="49" customWidth="1"/>
    <col min="8" max="8" width="13.140625" style="49" customWidth="1"/>
    <col min="9" max="12" width="10.5703125" style="49" customWidth="1"/>
    <col min="13" max="15" width="10.5703125" style="50" customWidth="1"/>
    <col min="16" max="18" width="9.140625" style="3"/>
  </cols>
  <sheetData>
    <row r="1" spans="1:18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/>
      <c r="R1"/>
    </row>
    <row r="2" spans="1:18" ht="15" customHeight="1" x14ac:dyDescent="0.25">
      <c r="A2" s="3" t="s">
        <v>1</v>
      </c>
      <c r="B2" s="3"/>
      <c r="C2" s="3"/>
      <c r="D2" s="3"/>
      <c r="E2" s="3"/>
      <c r="F2" s="3"/>
      <c r="G2" s="4"/>
      <c r="H2" s="5"/>
      <c r="I2" s="5"/>
      <c r="J2" s="5"/>
      <c r="K2" s="5"/>
      <c r="L2" s="5"/>
      <c r="M2" s="6"/>
      <c r="N2" s="6"/>
      <c r="O2" s="6"/>
      <c r="P2" s="7"/>
      <c r="Q2"/>
      <c r="R2"/>
    </row>
    <row r="3" spans="1:18" ht="18" x14ac:dyDescent="0.25">
      <c r="A3" s="8" t="s">
        <v>2</v>
      </c>
      <c r="B3" s="8"/>
      <c r="C3" s="8"/>
      <c r="D3" s="8"/>
      <c r="E3" s="8"/>
      <c r="F3" s="8"/>
      <c r="G3" s="8"/>
      <c r="H3" s="8"/>
      <c r="I3" s="3"/>
      <c r="J3" s="3"/>
      <c r="K3" s="9"/>
      <c r="L3" s="9"/>
      <c r="M3" s="10" t="s">
        <v>3</v>
      </c>
      <c r="N3" s="10"/>
      <c r="O3" s="9"/>
      <c r="P3" s="11"/>
      <c r="Q3"/>
      <c r="R3"/>
    </row>
    <row r="4" spans="1:18" ht="15.75" customHeight="1" x14ac:dyDescent="0.2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3" t="s">
        <v>4</v>
      </c>
      <c r="N4" s="13"/>
      <c r="O4" s="3"/>
      <c r="P4" s="11"/>
      <c r="Q4"/>
      <c r="R4"/>
    </row>
    <row r="5" spans="1:18" ht="18" x14ac:dyDescent="0.25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3"/>
      <c r="L5" s="3"/>
      <c r="M5" s="13" t="s">
        <v>6</v>
      </c>
      <c r="N5" s="13"/>
      <c r="O5" s="13"/>
      <c r="P5" s="11"/>
      <c r="Q5"/>
      <c r="R5"/>
    </row>
    <row r="6" spans="1:18" ht="41.25" customHeight="1" x14ac:dyDescent="0.3">
      <c r="A6" s="15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/>
      <c r="R6"/>
    </row>
    <row r="7" spans="1:18" ht="24" customHeight="1" thickBot="1" x14ac:dyDescent="0.3">
      <c r="A7" s="17" t="s">
        <v>7</v>
      </c>
      <c r="B7" s="17"/>
      <c r="C7" s="18"/>
      <c r="D7" s="18"/>
      <c r="E7" s="18"/>
      <c r="F7" s="18"/>
      <c r="G7" s="19"/>
      <c r="H7" s="19"/>
      <c r="I7" s="20"/>
      <c r="J7" s="20"/>
      <c r="K7" s="20"/>
      <c r="L7" s="20"/>
      <c r="M7" s="21" t="s">
        <v>26</v>
      </c>
      <c r="N7" s="21"/>
      <c r="O7" s="21"/>
      <c r="P7" s="22"/>
      <c r="Q7"/>
      <c r="R7"/>
    </row>
    <row r="8" spans="1:18" ht="50.25" customHeight="1" thickBot="1" x14ac:dyDescent="0.3">
      <c r="A8" s="23" t="s">
        <v>8</v>
      </c>
      <c r="B8" s="24" t="s">
        <v>9</v>
      </c>
      <c r="C8" s="25" t="s">
        <v>10</v>
      </c>
      <c r="D8" s="26"/>
      <c r="E8" s="26"/>
      <c r="F8" s="26"/>
      <c r="G8" s="27"/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28" t="s">
        <v>18</v>
      </c>
    </row>
    <row r="9" spans="1:18" ht="21" customHeight="1" x14ac:dyDescent="0.25">
      <c r="A9" s="51" t="s">
        <v>20</v>
      </c>
      <c r="B9" s="39" t="s">
        <v>21</v>
      </c>
      <c r="C9" s="39">
        <v>40</v>
      </c>
      <c r="D9" s="39" t="s">
        <v>19</v>
      </c>
      <c r="E9" s="39">
        <v>660</v>
      </c>
      <c r="F9" s="39" t="s">
        <v>19</v>
      </c>
      <c r="G9" s="39">
        <v>1000</v>
      </c>
      <c r="H9" s="40">
        <f>((C9*E9)*G9)/1000000000</f>
        <v>2.64E-2</v>
      </c>
      <c r="I9" s="41">
        <f>1/H9</f>
        <v>37.878787878787882</v>
      </c>
      <c r="J9" s="39">
        <v>3450</v>
      </c>
      <c r="K9" s="41">
        <f>H9*J9</f>
        <v>91.08</v>
      </c>
      <c r="L9" s="42">
        <f>K9*1.2</f>
        <v>109.29599999999999</v>
      </c>
      <c r="M9" s="52">
        <f>(E9*G9)/1000000</f>
        <v>0.66</v>
      </c>
      <c r="N9" s="41">
        <f>(1/M9)*K9</f>
        <v>138</v>
      </c>
      <c r="O9" s="43">
        <f>N9*1.2</f>
        <v>165.6</v>
      </c>
    </row>
    <row r="10" spans="1:18" ht="21" customHeight="1" x14ac:dyDescent="0.25">
      <c r="A10" s="45" t="s">
        <v>20</v>
      </c>
      <c r="B10" s="31" t="s">
        <v>21</v>
      </c>
      <c r="C10" s="31">
        <v>40</v>
      </c>
      <c r="D10" s="31" t="s">
        <v>19</v>
      </c>
      <c r="E10" s="31">
        <v>660</v>
      </c>
      <c r="F10" s="31" t="s">
        <v>19</v>
      </c>
      <c r="G10" s="31">
        <v>2000</v>
      </c>
      <c r="H10" s="29">
        <f>((C10*E10)*G10)/1000000000</f>
        <v>5.28E-2</v>
      </c>
      <c r="I10" s="30">
        <f>1/H10</f>
        <v>18.939393939393941</v>
      </c>
      <c r="J10" s="31">
        <v>4030</v>
      </c>
      <c r="K10" s="30">
        <f>H10*J10</f>
        <v>212.78399999999999</v>
      </c>
      <c r="L10" s="32">
        <f>K10*1.2</f>
        <v>255.34079999999997</v>
      </c>
      <c r="M10" s="44">
        <f>(E10*G10)/1000000</f>
        <v>1.32</v>
      </c>
      <c r="N10" s="30">
        <f>(1/M10)*K10</f>
        <v>161.19999999999999</v>
      </c>
      <c r="O10" s="33">
        <f>N10*1.2</f>
        <v>193.43999999999997</v>
      </c>
    </row>
    <row r="11" spans="1:18" ht="21" customHeight="1" x14ac:dyDescent="0.25">
      <c r="A11" s="45" t="s">
        <v>20</v>
      </c>
      <c r="B11" s="31" t="s">
        <v>21</v>
      </c>
      <c r="C11" s="31">
        <v>25</v>
      </c>
      <c r="D11" s="31" t="s">
        <v>19</v>
      </c>
      <c r="E11" s="31">
        <v>660</v>
      </c>
      <c r="F11" s="31" t="s">
        <v>19</v>
      </c>
      <c r="G11" s="31">
        <v>1000</v>
      </c>
      <c r="H11" s="29">
        <f>((C11*E11)*G11)/1000000000</f>
        <v>1.6500000000000001E-2</v>
      </c>
      <c r="I11" s="30">
        <f>1/H11</f>
        <v>60.606060606060602</v>
      </c>
      <c r="J11" s="31">
        <v>3450</v>
      </c>
      <c r="K11" s="30">
        <f>H11*J11</f>
        <v>56.925000000000004</v>
      </c>
      <c r="L11" s="32">
        <f>K11*1.2</f>
        <v>68.31</v>
      </c>
      <c r="M11" s="44">
        <f>(E11*G11)/1000000</f>
        <v>0.66</v>
      </c>
      <c r="N11" s="30">
        <f>(1/M11)*K11</f>
        <v>86.25</v>
      </c>
      <c r="O11" s="33">
        <f>N11*1.2</f>
        <v>103.5</v>
      </c>
    </row>
    <row r="12" spans="1:18" ht="21" customHeight="1" x14ac:dyDescent="0.25">
      <c r="A12" s="45" t="s">
        <v>20</v>
      </c>
      <c r="B12" s="31" t="s">
        <v>21</v>
      </c>
      <c r="C12" s="31">
        <v>25</v>
      </c>
      <c r="D12" s="31" t="s">
        <v>19</v>
      </c>
      <c r="E12" s="31">
        <v>660</v>
      </c>
      <c r="F12" s="31" t="s">
        <v>19</v>
      </c>
      <c r="G12" s="31">
        <v>1200</v>
      </c>
      <c r="H12" s="29">
        <f>((C12*E12)*G12)/1000000000</f>
        <v>1.9800000000000002E-2</v>
      </c>
      <c r="I12" s="30">
        <f>1/H12</f>
        <v>50.505050505050498</v>
      </c>
      <c r="J12" s="31">
        <v>3780</v>
      </c>
      <c r="K12" s="30">
        <f>H12*J12</f>
        <v>74.844000000000008</v>
      </c>
      <c r="L12" s="32">
        <f>K12*1.2</f>
        <v>89.81280000000001</v>
      </c>
      <c r="M12" s="44">
        <f>(E12*G12)/1000000</f>
        <v>0.79200000000000004</v>
      </c>
      <c r="N12" s="30">
        <f>(1/M12)*K12</f>
        <v>94.5</v>
      </c>
      <c r="O12" s="33">
        <f>N12*1.2</f>
        <v>113.39999999999999</v>
      </c>
    </row>
    <row r="13" spans="1:18" ht="21" customHeight="1" x14ac:dyDescent="0.25">
      <c r="A13" s="45" t="s">
        <v>20</v>
      </c>
      <c r="B13" s="31" t="s">
        <v>21</v>
      </c>
      <c r="C13" s="31">
        <v>25</v>
      </c>
      <c r="D13" s="31" t="s">
        <v>19</v>
      </c>
      <c r="E13" s="31">
        <v>660</v>
      </c>
      <c r="F13" s="31" t="s">
        <v>19</v>
      </c>
      <c r="G13" s="31">
        <v>1500</v>
      </c>
      <c r="H13" s="29">
        <f>((C13*E13)*G13)/1000000000</f>
        <v>2.4750000000000001E-2</v>
      </c>
      <c r="I13" s="30">
        <f>1/H13</f>
        <v>40.404040404040401</v>
      </c>
      <c r="J13" s="31">
        <v>3780</v>
      </c>
      <c r="K13" s="30">
        <f>H13*J13</f>
        <v>93.555000000000007</v>
      </c>
      <c r="L13" s="32">
        <f>K13*1.2</f>
        <v>112.26600000000001</v>
      </c>
      <c r="M13" s="44">
        <f>(E13*G13)/1000000</f>
        <v>0.99</v>
      </c>
      <c r="N13" s="30">
        <f>(1/M13)*K13</f>
        <v>94.500000000000014</v>
      </c>
      <c r="O13" s="33">
        <f>N13*1.2</f>
        <v>113.40000000000002</v>
      </c>
    </row>
    <row r="14" spans="1:18" ht="21" customHeight="1" x14ac:dyDescent="0.25">
      <c r="A14" s="45" t="s">
        <v>20</v>
      </c>
      <c r="B14" s="31" t="s">
        <v>22</v>
      </c>
      <c r="C14" s="31">
        <v>40</v>
      </c>
      <c r="D14" s="31" t="s">
        <v>19</v>
      </c>
      <c r="E14" s="31">
        <v>660</v>
      </c>
      <c r="F14" s="31" t="s">
        <v>19</v>
      </c>
      <c r="G14" s="31">
        <v>4000</v>
      </c>
      <c r="H14" s="29">
        <f>((C14*E14)*G14)/1000000000</f>
        <v>0.1056</v>
      </c>
      <c r="I14" s="30">
        <f>1/H14</f>
        <v>9.4696969696969706</v>
      </c>
      <c r="J14" s="31">
        <v>2300</v>
      </c>
      <c r="K14" s="30">
        <f>H14*J14</f>
        <v>242.88</v>
      </c>
      <c r="L14" s="32">
        <f>K14*1.2</f>
        <v>291.45599999999996</v>
      </c>
      <c r="M14" s="44">
        <f>(E14*G14)/1000000</f>
        <v>2.64</v>
      </c>
      <c r="N14" s="30">
        <f>(1/M14)*K14</f>
        <v>92</v>
      </c>
      <c r="O14" s="33">
        <f>N14*1.2</f>
        <v>110.39999999999999</v>
      </c>
    </row>
    <row r="15" spans="1:18" ht="21" customHeight="1" x14ac:dyDescent="0.25">
      <c r="A15" s="45" t="s">
        <v>20</v>
      </c>
      <c r="B15" s="31" t="s">
        <v>22</v>
      </c>
      <c r="C15" s="31">
        <v>20</v>
      </c>
      <c r="D15" s="31" t="s">
        <v>19</v>
      </c>
      <c r="E15" s="31">
        <v>660</v>
      </c>
      <c r="F15" s="31" t="s">
        <v>19</v>
      </c>
      <c r="G15" s="31">
        <v>2000</v>
      </c>
      <c r="H15" s="29">
        <f>((C15*E15)*G15)/1000000000</f>
        <v>2.64E-2</v>
      </c>
      <c r="I15" s="30">
        <f>1/H15</f>
        <v>37.878787878787882</v>
      </c>
      <c r="J15" s="31">
        <v>2300</v>
      </c>
      <c r="K15" s="30">
        <f>H15*J15</f>
        <v>60.72</v>
      </c>
      <c r="L15" s="32">
        <f>K15*1.2</f>
        <v>72.86399999999999</v>
      </c>
      <c r="M15" s="44">
        <f>(E15*G15)/1000000</f>
        <v>1.32</v>
      </c>
      <c r="N15" s="30">
        <f>(1/M15)*K15</f>
        <v>46</v>
      </c>
      <c r="O15" s="33">
        <f>N15*1.2</f>
        <v>55.199999999999996</v>
      </c>
    </row>
    <row r="16" spans="1:18" ht="21" customHeight="1" x14ac:dyDescent="0.25">
      <c r="A16" s="45" t="s">
        <v>23</v>
      </c>
      <c r="B16" s="31" t="s">
        <v>21</v>
      </c>
      <c r="C16" s="31">
        <v>20</v>
      </c>
      <c r="D16" s="31" t="s">
        <v>19</v>
      </c>
      <c r="E16" s="31">
        <v>660</v>
      </c>
      <c r="F16" s="31" t="s">
        <v>19</v>
      </c>
      <c r="G16" s="31">
        <v>1000</v>
      </c>
      <c r="H16" s="29">
        <f>((C16*E16)*G16)/1000000000</f>
        <v>1.32E-2</v>
      </c>
      <c r="I16" s="30">
        <f>1/H16</f>
        <v>75.757575757575765</v>
      </c>
      <c r="J16" s="31">
        <v>2650</v>
      </c>
      <c r="K16" s="30">
        <f>H16*J16</f>
        <v>34.979999999999997</v>
      </c>
      <c r="L16" s="32">
        <f>K16*1.2</f>
        <v>41.975999999999992</v>
      </c>
      <c r="M16" s="44">
        <f>(E16*G16)/1000000</f>
        <v>0.66</v>
      </c>
      <c r="N16" s="30">
        <f>(1/M16)*K16</f>
        <v>52.999999999999993</v>
      </c>
      <c r="O16" s="33">
        <f>N16*1.2</f>
        <v>63.599999999999987</v>
      </c>
    </row>
    <row r="17" spans="1:15" ht="21" customHeight="1" x14ac:dyDescent="0.25">
      <c r="A17" s="45" t="s">
        <v>23</v>
      </c>
      <c r="B17" s="31" t="s">
        <v>21</v>
      </c>
      <c r="C17" s="31">
        <v>20</v>
      </c>
      <c r="D17" s="31" t="s">
        <v>19</v>
      </c>
      <c r="E17" s="31">
        <v>660</v>
      </c>
      <c r="F17" s="31" t="s">
        <v>19</v>
      </c>
      <c r="G17" s="31">
        <v>1200</v>
      </c>
      <c r="H17" s="29">
        <f>((C17*E17)*G17)/1000000000</f>
        <v>1.584E-2</v>
      </c>
      <c r="I17" s="30">
        <f>1/H17</f>
        <v>63.131313131313135</v>
      </c>
      <c r="J17" s="31">
        <v>2700</v>
      </c>
      <c r="K17" s="30">
        <f>H17*J17</f>
        <v>42.768000000000001</v>
      </c>
      <c r="L17" s="32">
        <f>K17*1.2</f>
        <v>51.321599999999997</v>
      </c>
      <c r="M17" s="44">
        <f>(E17*G17)/1000000</f>
        <v>0.79200000000000004</v>
      </c>
      <c r="N17" s="30">
        <f>(1/M17)*K17</f>
        <v>54</v>
      </c>
      <c r="O17" s="33">
        <f>N17*1.2</f>
        <v>64.8</v>
      </c>
    </row>
    <row r="18" spans="1:15" ht="21" customHeight="1" x14ac:dyDescent="0.25">
      <c r="A18" s="45" t="s">
        <v>23</v>
      </c>
      <c r="B18" s="31" t="s">
        <v>21</v>
      </c>
      <c r="C18" s="31">
        <v>20</v>
      </c>
      <c r="D18" s="31" t="s">
        <v>19</v>
      </c>
      <c r="E18" s="31">
        <v>660</v>
      </c>
      <c r="F18" s="31" t="s">
        <v>19</v>
      </c>
      <c r="G18" s="31">
        <v>1800</v>
      </c>
      <c r="H18" s="29">
        <f>((C18*E18)*G18)/1000000000</f>
        <v>2.376E-2</v>
      </c>
      <c r="I18" s="30">
        <f>1/H18</f>
        <v>42.08754208754209</v>
      </c>
      <c r="J18" s="31">
        <v>2700</v>
      </c>
      <c r="K18" s="30">
        <f>H18*J18</f>
        <v>64.152000000000001</v>
      </c>
      <c r="L18" s="32">
        <f>K18*1.2</f>
        <v>76.982399999999998</v>
      </c>
      <c r="M18" s="44">
        <f>(E18*G18)/1000000</f>
        <v>1.1879999999999999</v>
      </c>
      <c r="N18" s="30">
        <f>(1/M18)*K18</f>
        <v>54.000000000000007</v>
      </c>
      <c r="O18" s="33">
        <f>N18*1.2</f>
        <v>64.800000000000011</v>
      </c>
    </row>
    <row r="19" spans="1:15" ht="21" customHeight="1" x14ac:dyDescent="0.25">
      <c r="A19" s="45" t="s">
        <v>23</v>
      </c>
      <c r="B19" s="31" t="s">
        <v>21</v>
      </c>
      <c r="C19" s="31">
        <v>20</v>
      </c>
      <c r="D19" s="31" t="s">
        <v>19</v>
      </c>
      <c r="E19" s="31">
        <v>660</v>
      </c>
      <c r="F19" s="31" t="s">
        <v>19</v>
      </c>
      <c r="G19" s="31">
        <v>2200</v>
      </c>
      <c r="H19" s="29">
        <f>((C19*E19)*G19)/1000000000</f>
        <v>2.904E-2</v>
      </c>
      <c r="I19" s="30">
        <f>1/H19</f>
        <v>34.435261707988978</v>
      </c>
      <c r="J19" s="31">
        <v>2890</v>
      </c>
      <c r="K19" s="30">
        <f>H19*J19</f>
        <v>83.925600000000003</v>
      </c>
      <c r="L19" s="32">
        <f>K19*1.2</f>
        <v>100.71071999999999</v>
      </c>
      <c r="M19" s="44">
        <f>(E19*G19)/1000000</f>
        <v>1.452</v>
      </c>
      <c r="N19" s="30">
        <f>(1/M19)*K19</f>
        <v>57.800000000000011</v>
      </c>
      <c r="O19" s="33">
        <f>N19*1.2</f>
        <v>69.360000000000014</v>
      </c>
    </row>
    <row r="20" spans="1:15" ht="21" customHeight="1" x14ac:dyDescent="0.25">
      <c r="A20" s="45" t="s">
        <v>23</v>
      </c>
      <c r="B20" s="31" t="s">
        <v>21</v>
      </c>
      <c r="C20" s="31">
        <v>20</v>
      </c>
      <c r="D20" s="31" t="s">
        <v>19</v>
      </c>
      <c r="E20" s="31">
        <v>660</v>
      </c>
      <c r="F20" s="31" t="s">
        <v>19</v>
      </c>
      <c r="G20" s="31">
        <v>2400</v>
      </c>
      <c r="H20" s="29">
        <f>((C20*E20)*G20)/1000000000</f>
        <v>3.168E-2</v>
      </c>
      <c r="I20" s="30">
        <f>1/H20</f>
        <v>31.565656565656568</v>
      </c>
      <c r="J20" s="31">
        <v>2890</v>
      </c>
      <c r="K20" s="30">
        <f>H20*J20</f>
        <v>91.555199999999999</v>
      </c>
      <c r="L20" s="32">
        <f>K20*1.2</f>
        <v>109.86623999999999</v>
      </c>
      <c r="M20" s="44">
        <f>(E20*G20)/1000000</f>
        <v>1.5840000000000001</v>
      </c>
      <c r="N20" s="30">
        <f>(1/M20)*K20</f>
        <v>57.8</v>
      </c>
      <c r="O20" s="33">
        <f>N20*1.2</f>
        <v>69.36</v>
      </c>
    </row>
    <row r="21" spans="1:15" ht="21" customHeight="1" x14ac:dyDescent="0.25">
      <c r="A21" s="45" t="s">
        <v>23</v>
      </c>
      <c r="B21" s="31" t="s">
        <v>21</v>
      </c>
      <c r="C21" s="31">
        <v>25</v>
      </c>
      <c r="D21" s="31" t="s">
        <v>19</v>
      </c>
      <c r="E21" s="31">
        <v>660</v>
      </c>
      <c r="F21" s="31" t="s">
        <v>19</v>
      </c>
      <c r="G21" s="31">
        <v>1000</v>
      </c>
      <c r="H21" s="29">
        <f>((C21*E21)*G21)/1000000000</f>
        <v>1.6500000000000001E-2</v>
      </c>
      <c r="I21" s="30">
        <f>1/H21</f>
        <v>60.606060606060602</v>
      </c>
      <c r="J21" s="31">
        <v>2650</v>
      </c>
      <c r="K21" s="30">
        <f>H21*J21</f>
        <v>43.725000000000001</v>
      </c>
      <c r="L21" s="32">
        <f>K21*1.2</f>
        <v>52.47</v>
      </c>
      <c r="M21" s="44">
        <f>(E21*G21)/1000000</f>
        <v>0.66</v>
      </c>
      <c r="N21" s="30">
        <f>(1/M21)*K21</f>
        <v>66.25</v>
      </c>
      <c r="O21" s="33">
        <f>N21*1.2</f>
        <v>79.5</v>
      </c>
    </row>
    <row r="22" spans="1:15" ht="21" customHeight="1" x14ac:dyDescent="0.25">
      <c r="A22" s="45" t="s">
        <v>23</v>
      </c>
      <c r="B22" s="31" t="s">
        <v>21</v>
      </c>
      <c r="C22" s="31">
        <v>25</v>
      </c>
      <c r="D22" s="31" t="s">
        <v>19</v>
      </c>
      <c r="E22" s="31">
        <v>660</v>
      </c>
      <c r="F22" s="31" t="s">
        <v>19</v>
      </c>
      <c r="G22" s="31">
        <v>1200</v>
      </c>
      <c r="H22" s="29">
        <f>((C22*E22)*G22)/1000000000</f>
        <v>1.9800000000000002E-2</v>
      </c>
      <c r="I22" s="30">
        <f>1/H22</f>
        <v>50.505050505050498</v>
      </c>
      <c r="J22" s="31">
        <v>2700</v>
      </c>
      <c r="K22" s="30">
        <f>H22*J22</f>
        <v>53.46</v>
      </c>
      <c r="L22" s="32">
        <f>K22*1.2</f>
        <v>64.152000000000001</v>
      </c>
      <c r="M22" s="44">
        <f>(E22*G22)/1000000</f>
        <v>0.79200000000000004</v>
      </c>
      <c r="N22" s="30">
        <f>(1/M22)*K22</f>
        <v>67.5</v>
      </c>
      <c r="O22" s="33">
        <f>N22*1.2</f>
        <v>81</v>
      </c>
    </row>
    <row r="23" spans="1:15" ht="21" customHeight="1" x14ac:dyDescent="0.25">
      <c r="A23" s="45" t="s">
        <v>23</v>
      </c>
      <c r="B23" s="31" t="s">
        <v>21</v>
      </c>
      <c r="C23" s="31">
        <v>40</v>
      </c>
      <c r="D23" s="31" t="s">
        <v>19</v>
      </c>
      <c r="E23" s="31">
        <v>650</v>
      </c>
      <c r="F23" s="31" t="s">
        <v>19</v>
      </c>
      <c r="G23" s="31">
        <v>1000</v>
      </c>
      <c r="H23" s="29">
        <f>((C23*E23)*G23)/1000000000</f>
        <v>2.5999999999999999E-2</v>
      </c>
      <c r="I23" s="30">
        <f>1/H23</f>
        <v>38.46153846153846</v>
      </c>
      <c r="J23" s="31">
        <v>2650</v>
      </c>
      <c r="K23" s="30">
        <f>H23*J23</f>
        <v>68.899999999999991</v>
      </c>
      <c r="L23" s="32">
        <f>K23*1.2</f>
        <v>82.679999999999993</v>
      </c>
      <c r="M23" s="44">
        <f>(E23*G23)/1000000</f>
        <v>0.65</v>
      </c>
      <c r="N23" s="30">
        <f>(1/M23)*K23</f>
        <v>105.99999999999997</v>
      </c>
      <c r="O23" s="33">
        <f>N23*1.2</f>
        <v>127.19999999999996</v>
      </c>
    </row>
    <row r="24" spans="1:15" ht="21" customHeight="1" x14ac:dyDescent="0.25">
      <c r="A24" s="45" t="s">
        <v>23</v>
      </c>
      <c r="B24" s="31" t="s">
        <v>21</v>
      </c>
      <c r="C24" s="31">
        <v>40</v>
      </c>
      <c r="D24" s="31" t="s">
        <v>19</v>
      </c>
      <c r="E24" s="31">
        <v>660</v>
      </c>
      <c r="F24" s="31" t="s">
        <v>19</v>
      </c>
      <c r="G24" s="31">
        <v>1200</v>
      </c>
      <c r="H24" s="29">
        <f>((C24*E24)*G24)/1000000000</f>
        <v>3.168E-2</v>
      </c>
      <c r="I24" s="30">
        <f>1/H24</f>
        <v>31.565656565656568</v>
      </c>
      <c r="J24" s="31">
        <v>2700</v>
      </c>
      <c r="K24" s="30">
        <f>H24*J24</f>
        <v>85.536000000000001</v>
      </c>
      <c r="L24" s="32">
        <f>K24*1.2</f>
        <v>102.64319999999999</v>
      </c>
      <c r="M24" s="44">
        <f>(E24*G24)/1000000</f>
        <v>0.79200000000000004</v>
      </c>
      <c r="N24" s="30">
        <f>(1/M24)*K24</f>
        <v>108</v>
      </c>
      <c r="O24" s="33">
        <f>N24*1.2</f>
        <v>129.6</v>
      </c>
    </row>
    <row r="25" spans="1:15" ht="21" customHeight="1" x14ac:dyDescent="0.25">
      <c r="A25" s="45" t="s">
        <v>23</v>
      </c>
      <c r="B25" s="31" t="s">
        <v>21</v>
      </c>
      <c r="C25" s="31">
        <v>40</v>
      </c>
      <c r="D25" s="31" t="s">
        <v>19</v>
      </c>
      <c r="E25" s="31">
        <v>660</v>
      </c>
      <c r="F25" s="31" t="s">
        <v>19</v>
      </c>
      <c r="G25" s="31">
        <v>1800</v>
      </c>
      <c r="H25" s="29">
        <f>((C25*E25)*G25)/1000000000</f>
        <v>4.752E-2</v>
      </c>
      <c r="I25" s="30">
        <f>1/H25</f>
        <v>21.043771043771045</v>
      </c>
      <c r="J25" s="31">
        <v>2700</v>
      </c>
      <c r="K25" s="30">
        <f>H25*J25</f>
        <v>128.304</v>
      </c>
      <c r="L25" s="32">
        <f>K25*1.2</f>
        <v>153.9648</v>
      </c>
      <c r="M25" s="44">
        <f>(E25*G25)/1000000</f>
        <v>1.1879999999999999</v>
      </c>
      <c r="N25" s="30">
        <f>(1/M25)*K25</f>
        <v>108.00000000000001</v>
      </c>
      <c r="O25" s="33">
        <f>N25*1.2</f>
        <v>129.60000000000002</v>
      </c>
    </row>
    <row r="26" spans="1:15" ht="21" customHeight="1" x14ac:dyDescent="0.25">
      <c r="A26" s="45" t="s">
        <v>23</v>
      </c>
      <c r="B26" s="31" t="s">
        <v>21</v>
      </c>
      <c r="C26" s="31">
        <v>40</v>
      </c>
      <c r="D26" s="31" t="s">
        <v>19</v>
      </c>
      <c r="E26" s="31">
        <v>660</v>
      </c>
      <c r="F26" s="31" t="s">
        <v>19</v>
      </c>
      <c r="G26" s="31">
        <v>2200</v>
      </c>
      <c r="H26" s="29">
        <f>((C26*E26)*G26)/1000000000</f>
        <v>5.808E-2</v>
      </c>
      <c r="I26" s="30">
        <f>1/H26</f>
        <v>17.217630853994489</v>
      </c>
      <c r="J26" s="31">
        <v>2890</v>
      </c>
      <c r="K26" s="30">
        <f>H26*J26</f>
        <v>167.85120000000001</v>
      </c>
      <c r="L26" s="32">
        <f>K26*1.2</f>
        <v>201.42143999999999</v>
      </c>
      <c r="M26" s="44">
        <f>(E26*G26)/1000000</f>
        <v>1.452</v>
      </c>
      <c r="N26" s="30">
        <f>(1/M26)*K26</f>
        <v>115.60000000000002</v>
      </c>
      <c r="O26" s="33">
        <f>N26*1.2</f>
        <v>138.72000000000003</v>
      </c>
    </row>
    <row r="27" spans="1:15" ht="21" customHeight="1" x14ac:dyDescent="0.25">
      <c r="A27" s="45" t="s">
        <v>23</v>
      </c>
      <c r="B27" s="31" t="s">
        <v>21</v>
      </c>
      <c r="C27" s="31">
        <v>40</v>
      </c>
      <c r="D27" s="31" t="s">
        <v>19</v>
      </c>
      <c r="E27" s="31">
        <v>660</v>
      </c>
      <c r="F27" s="31" t="s">
        <v>19</v>
      </c>
      <c r="G27" s="31">
        <v>2800</v>
      </c>
      <c r="H27" s="29">
        <f>((C27*E27)*G27)/1000000000</f>
        <v>7.392E-2</v>
      </c>
      <c r="I27" s="30">
        <f>1/H27</f>
        <v>13.528138528138529</v>
      </c>
      <c r="J27" s="31">
        <v>2950</v>
      </c>
      <c r="K27" s="30">
        <f>H27*J27</f>
        <v>218.06399999999999</v>
      </c>
      <c r="L27" s="32">
        <f>K27*1.2</f>
        <v>261.67679999999996</v>
      </c>
      <c r="M27" s="44">
        <f>(E27*G27)/1000000</f>
        <v>1.8480000000000001</v>
      </c>
      <c r="N27" s="30">
        <f>(1/M27)*K27</f>
        <v>118</v>
      </c>
      <c r="O27" s="33">
        <f>N27*1.2</f>
        <v>141.6</v>
      </c>
    </row>
    <row r="28" spans="1:15" ht="21" customHeight="1" x14ac:dyDescent="0.25">
      <c r="A28" s="45" t="s">
        <v>23</v>
      </c>
      <c r="B28" s="31" t="s">
        <v>21</v>
      </c>
      <c r="C28" s="31">
        <v>40</v>
      </c>
      <c r="D28" s="31" t="s">
        <v>19</v>
      </c>
      <c r="E28" s="31">
        <v>660</v>
      </c>
      <c r="F28" s="31" t="s">
        <v>19</v>
      </c>
      <c r="G28" s="31">
        <v>3000</v>
      </c>
      <c r="H28" s="29">
        <f>((C28*E28)*G28)/1000000000</f>
        <v>7.9200000000000007E-2</v>
      </c>
      <c r="I28" s="30">
        <f>1/H28</f>
        <v>12.626262626262625</v>
      </c>
      <c r="J28" s="31">
        <v>2950</v>
      </c>
      <c r="K28" s="30">
        <f>H28*J28</f>
        <v>233.64000000000001</v>
      </c>
      <c r="L28" s="32">
        <f>K28*1.2</f>
        <v>280.36799999999999</v>
      </c>
      <c r="M28" s="44">
        <f>(E28*G28)/1000000</f>
        <v>1.98</v>
      </c>
      <c r="N28" s="30">
        <f>(1/M28)*K28</f>
        <v>118.00000000000001</v>
      </c>
      <c r="O28" s="33">
        <f>N28*1.2</f>
        <v>141.60000000000002</v>
      </c>
    </row>
    <row r="29" spans="1:15" ht="21" customHeight="1" thickBot="1" x14ac:dyDescent="0.3">
      <c r="A29" s="46" t="s">
        <v>24</v>
      </c>
      <c r="B29" s="34" t="s">
        <v>21</v>
      </c>
      <c r="C29" s="34">
        <v>18</v>
      </c>
      <c r="D29" s="34" t="s">
        <v>19</v>
      </c>
      <c r="E29" s="34">
        <v>1230</v>
      </c>
      <c r="F29" s="34" t="s">
        <v>19</v>
      </c>
      <c r="G29" s="34">
        <v>2500</v>
      </c>
      <c r="H29" s="35">
        <f>((C29*E29)*G29)/1000000000</f>
        <v>5.5350000000000003E-2</v>
      </c>
      <c r="I29" s="36">
        <f>1/H29</f>
        <v>18.066847335140018</v>
      </c>
      <c r="J29" s="34">
        <v>1140</v>
      </c>
      <c r="K29" s="36">
        <f>H29*J29</f>
        <v>63.099000000000004</v>
      </c>
      <c r="L29" s="37">
        <f>K29*1.2</f>
        <v>75.718800000000002</v>
      </c>
      <c r="M29" s="47">
        <f>(E29*G29)/1000000</f>
        <v>3.0750000000000002</v>
      </c>
      <c r="N29" s="36">
        <f>(1/M29)*K29</f>
        <v>20.52</v>
      </c>
      <c r="O29" s="38">
        <f>N29*1.2</f>
        <v>24.623999999999999</v>
      </c>
    </row>
  </sheetData>
  <mergeCells count="11">
    <mergeCell ref="A6:O6"/>
    <mergeCell ref="A7:B7"/>
    <mergeCell ref="M7:O7"/>
    <mergeCell ref="C8:G8"/>
    <mergeCell ref="A1:O1"/>
    <mergeCell ref="H2:L2"/>
    <mergeCell ref="A3:H3"/>
    <mergeCell ref="M3:N3"/>
    <mergeCell ref="M4:N4"/>
    <mergeCell ref="A5:J5"/>
    <mergeCell ref="M5:O5"/>
  </mergeCells>
  <pageMargins left="0.51181102362204722" right="0.51181102362204722" top="0.35433070866141736" bottom="0.35433070866141736" header="0.31496062992125984" footer="0.31496062992125984"/>
  <pageSetup paperSize="9" scale="52" orientation="portrait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Škárovky</vt:lpstr>
      <vt:lpstr>Škárovky!Oblasť_tlače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DREVO-LIPTOV</dc:creator>
  <cp:lastModifiedBy>DREVO-LIPTOV</cp:lastModifiedBy>
  <dcterms:created xsi:type="dcterms:W3CDTF">2024-10-14T06:46:20Z</dcterms:created>
  <dcterms:modified xsi:type="dcterms:W3CDTF">2024-10-14T06:53:34Z</dcterms:modified>
</cp:coreProperties>
</file>